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995 - SWR Curb Sweeping\"/>
    </mc:Choice>
  </mc:AlternateContent>
  <xr:revisionPtr revIDLastSave="0" documentId="13_ncr:1_{5D149B23-5889-4BC5-9F50-4D3616877E64}" xr6:coauthVersionLast="47" xr6:coauthVersionMax="47" xr10:uidLastSave="{00000000-0000-0000-0000-000000000000}"/>
  <bookViews>
    <workbookView xWindow="-108" yWindow="-108" windowWidth="23256" windowHeight="12456" tabRatio="854" xr2:uid="{00000000-000D-0000-FFFF-FFFF00000000}"/>
  </bookViews>
  <sheets>
    <sheet name="Kalamazoo TSC" sheetId="12" r:id="rId1"/>
    <sheet name="Marshall TSC" sheetId="11" r:id="rId2"/>
    <sheet name="CBO" sheetId="13" r:id="rId3"/>
    <sheet name="Equipment List" sheetId="5" r:id="rId4"/>
  </sheets>
  <definedNames>
    <definedName name="_xlnm.Print_Area" localSheetId="2">CBO!$A$1:$K$51</definedName>
    <definedName name="_xlnm.Print_Area" localSheetId="3">'Equipment List'!$A$1:$D$29</definedName>
    <definedName name="_xlnm.Print_Area" localSheetId="0">'Kalamazoo TSC'!$A$1:$K$43</definedName>
    <definedName name="_xlnm.Print_Area" localSheetId="1">'Marshall TSC'!$A$1:$K$51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5" i="13" l="1"/>
  <c r="G40" i="13" a="1"/>
  <c r="G40" i="13" s="1"/>
  <c r="G47" i="11" a="1"/>
  <c r="G47" i="11" s="1"/>
  <c r="K33" i="11"/>
  <c r="K34" i="11"/>
  <c r="K35" i="11"/>
  <c r="J25" i="11"/>
  <c r="K25" i="11" s="1"/>
  <c r="K36" i="11" s="1"/>
  <c r="J26" i="11"/>
  <c r="K26" i="11" s="1"/>
  <c r="J27" i="11"/>
  <c r="K27" i="11" s="1"/>
  <c r="J28" i="11"/>
  <c r="K28" i="11" s="1"/>
  <c r="J29" i="11"/>
  <c r="J30" i="11"/>
  <c r="J31" i="11"/>
  <c r="J32" i="11"/>
  <c r="J33" i="11"/>
  <c r="J34" i="11"/>
  <c r="J35" i="11"/>
  <c r="J24" i="11"/>
  <c r="J26" i="13"/>
  <c r="K26" i="13" s="1"/>
  <c r="J27" i="13"/>
  <c r="J28" i="13"/>
  <c r="K28" i="13" s="1"/>
  <c r="J29" i="13"/>
  <c r="J30" i="13"/>
  <c r="K30" i="13" s="1"/>
  <c r="J21" i="13"/>
  <c r="K21" i="13" s="1"/>
  <c r="J22" i="13"/>
  <c r="K22" i="13" s="1"/>
  <c r="J23" i="13"/>
  <c r="K23" i="13" s="1"/>
  <c r="J24" i="13"/>
  <c r="K24" i="13" s="1"/>
  <c r="J25" i="13"/>
  <c r="K25" i="13" s="1"/>
  <c r="J29" i="12"/>
  <c r="K29" i="12" s="1"/>
  <c r="J30" i="12"/>
  <c r="J31" i="12"/>
  <c r="J32" i="12"/>
  <c r="J33" i="12"/>
  <c r="J34" i="12"/>
  <c r="J28" i="12"/>
  <c r="J27" i="12"/>
  <c r="J35" i="12" s="1"/>
  <c r="G31" i="13" a="1"/>
  <c r="G31" i="13" s="1"/>
  <c r="G36" i="11" a="1"/>
  <c r="G36" i="11" s="1"/>
  <c r="G22" i="11" a="1"/>
  <c r="G22" i="11" s="1"/>
  <c r="G35" i="12" a="1"/>
  <c r="G35" i="12"/>
  <c r="G25" i="12" a="1"/>
  <c r="G25" i="12" s="1"/>
  <c r="K32" i="11"/>
  <c r="K31" i="11"/>
  <c r="J43" i="13"/>
  <c r="K43" i="13" s="1"/>
  <c r="J42" i="13"/>
  <c r="K42" i="13" s="1"/>
  <c r="J39" i="13"/>
  <c r="K39" i="13" s="1"/>
  <c r="J38" i="13"/>
  <c r="K38" i="13" s="1"/>
  <c r="J37" i="13"/>
  <c r="K37" i="13" s="1"/>
  <c r="J36" i="13"/>
  <c r="K36" i="13" s="1"/>
  <c r="J35" i="13"/>
  <c r="K35" i="13" s="1"/>
  <c r="J34" i="13"/>
  <c r="K34" i="13" s="1"/>
  <c r="J33" i="13"/>
  <c r="K33" i="13" s="1"/>
  <c r="K40" i="13" s="1"/>
  <c r="J20" i="13"/>
  <c r="K20" i="13" s="1"/>
  <c r="J19" i="13"/>
  <c r="J39" i="11"/>
  <c r="K39" i="11" s="1"/>
  <c r="J40" i="11"/>
  <c r="K40" i="11" s="1"/>
  <c r="J41" i="11"/>
  <c r="K41" i="11" s="1"/>
  <c r="J42" i="11"/>
  <c r="K42" i="11" s="1"/>
  <c r="J43" i="11"/>
  <c r="K43" i="11" s="1"/>
  <c r="J44" i="11"/>
  <c r="K44" i="11" s="1"/>
  <c r="J45" i="11"/>
  <c r="K45" i="11" s="1"/>
  <c r="J46" i="11"/>
  <c r="K46" i="11" s="1"/>
  <c r="J38" i="11"/>
  <c r="K38" i="11" s="1"/>
  <c r="J38" i="12"/>
  <c r="K38" i="12" s="1"/>
  <c r="J37" i="12"/>
  <c r="K37" i="12" s="1"/>
  <c r="K34" i="12"/>
  <c r="K33" i="12"/>
  <c r="K32" i="12"/>
  <c r="K31" i="12"/>
  <c r="K30" i="12"/>
  <c r="K28" i="12"/>
  <c r="J24" i="12"/>
  <c r="K24" i="12" s="1"/>
  <c r="J23" i="12"/>
  <c r="J22" i="12"/>
  <c r="K22" i="12" s="1"/>
  <c r="J21" i="12"/>
  <c r="K21" i="12" s="1"/>
  <c r="J20" i="12"/>
  <c r="K20" i="12" s="1"/>
  <c r="J19" i="12"/>
  <c r="K19" i="12" s="1"/>
  <c r="J50" i="11"/>
  <c r="K50" i="11" s="1"/>
  <c r="J49" i="11"/>
  <c r="K49" i="11" s="1"/>
  <c r="K30" i="11"/>
  <c r="K29" i="11"/>
  <c r="K24" i="11"/>
  <c r="J21" i="11"/>
  <c r="K21" i="11" s="1"/>
  <c r="J20" i="11"/>
  <c r="K20" i="11" s="1"/>
  <c r="J19" i="11"/>
  <c r="K19" i="11" s="1"/>
  <c r="K22" i="11" s="1"/>
  <c r="J40" i="13" l="1"/>
  <c r="K47" i="11"/>
  <c r="J47" i="11"/>
  <c r="J36" i="11"/>
  <c r="J22" i="11"/>
  <c r="J48" i="11" s="1"/>
  <c r="J31" i="13"/>
  <c r="K27" i="13"/>
  <c r="K27" i="12"/>
  <c r="K35" i="12" s="1"/>
  <c r="J25" i="12"/>
  <c r="K19" i="13"/>
  <c r="K29" i="13"/>
  <c r="K23" i="12"/>
  <c r="K25" i="12" s="1"/>
  <c r="K31" i="13" l="1"/>
  <c r="K41" i="13" s="1"/>
  <c r="K44" i="13" s="1"/>
  <c r="J36" i="12"/>
  <c r="K36" i="12" s="1"/>
  <c r="K39" i="12" s="1"/>
  <c r="K48" i="11"/>
  <c r="K51" i="11" s="1"/>
  <c r="J41" i="1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<sst xmlns="http://schemas.openxmlformats.org/spreadsheetml/2006/main" count="258" uniqueCount="166">
  <si>
    <t>Telephone Number</t>
  </si>
  <si>
    <t>Email</t>
  </si>
  <si>
    <t>Contract End Date:</t>
  </si>
  <si>
    <t>Michigan Department of Transportation</t>
  </si>
  <si>
    <t>To be completed by Bidder</t>
  </si>
  <si>
    <t>Equipment</t>
  </si>
  <si>
    <t>Use</t>
  </si>
  <si>
    <t>Make/Model
Manufacturer</t>
  </si>
  <si>
    <t>Approximate Age of Equipment</t>
  </si>
  <si>
    <t>Contract Base Term (years):</t>
  </si>
  <si>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</si>
  <si>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</si>
  <si>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</si>
  <si>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</si>
  <si>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</si>
  <si>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</si>
  <si>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</si>
  <si>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</si>
  <si>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t>5372 S. 9th Street, Kalamazoo, MI 49009</t>
  </si>
  <si>
    <t>Mike Streeter, 269-217-7785; StreeterM@michigan.gov</t>
  </si>
  <si>
    <t>Divison:</t>
  </si>
  <si>
    <t>Agency:</t>
  </si>
  <si>
    <t>Contract Administrator:</t>
  </si>
  <si>
    <t>Program Manager</t>
  </si>
  <si>
    <t>ReChelle Kendrick, 517-335-5905; KendrickR1@michigan.gov</t>
  </si>
  <si>
    <t>CONTRACT TERMS</t>
  </si>
  <si>
    <t>Jennifer Simmons, 269-375-8900; SimmonsJ9@michigan.gov</t>
  </si>
  <si>
    <t>KALAMAZOO COUNTY</t>
  </si>
  <si>
    <t>County/Location</t>
  </si>
  <si>
    <t>Route</t>
  </si>
  <si>
    <t>M-96</t>
  </si>
  <si>
    <t>I-94</t>
  </si>
  <si>
    <t>TOTAL FOR KALAMAZOO COUNTY</t>
  </si>
  <si>
    <t>CASS COUNTY</t>
  </si>
  <si>
    <t>TOTAL FOR CASS COUNTY</t>
  </si>
  <si>
    <t>Invoices sent to:</t>
  </si>
  <si>
    <t>US-12</t>
  </si>
  <si>
    <t>M-51</t>
  </si>
  <si>
    <t>M-60</t>
  </si>
  <si>
    <t>M-62</t>
  </si>
  <si>
    <t>M-40</t>
  </si>
  <si>
    <t>M-152</t>
  </si>
  <si>
    <t>Reminder to Bidder:  Complete all tabs included in this spreadsheet</t>
  </si>
  <si>
    <t>Unit Price</t>
  </si>
  <si>
    <t>M-216</t>
  </si>
  <si>
    <t>M-217</t>
  </si>
  <si>
    <t>Emergency Call Out (25 hours per year/cycle)</t>
  </si>
  <si>
    <t>I-94: Van Buren County line to Calhoun County line.  Includes all bridges over, bridge abutments along roadway, barrier walls, rest area/welcome center parking areas, emergency pull-off areas, exit and entrance ramps in corridor</t>
  </si>
  <si>
    <t>US-131</t>
  </si>
  <si>
    <t>M-43/M-343: Van Buren County line to Douglas Ave and M-343 From Riverview to Richland M-89/M-43 Junction, Richland to Barry County line. Includes all pedestrian islands</t>
  </si>
  <si>
    <t>M-43/M-343</t>
  </si>
  <si>
    <t>M-96: BR 94 to Calhoun County line</t>
  </si>
  <si>
    <t>BL-94: I-94 to Mills Street Includes all islands</t>
  </si>
  <si>
    <t>M-89: AB Ave to Calhoun County line</t>
  </si>
  <si>
    <t>BL-94</t>
  </si>
  <si>
    <t>US-12: Berrien County line to St. Joseph County line</t>
  </si>
  <si>
    <t>M-51: Berrien County line to Van Buren County Line Excludes City of Dowagiac from city limit to city limit.</t>
  </si>
  <si>
    <t>M-60: US-12 to St. Joseph County line. Includes BL60 from M-60 to Berrien County line, Niles</t>
  </si>
  <si>
    <t>M-62: Michigan State line to Berrien County line. Excludes City of Dowagiac from city limit to city limit</t>
  </si>
  <si>
    <t>M-40: US-12 to Van Buren County line.</t>
  </si>
  <si>
    <t>M-152: M-51 to Van Buren County line</t>
  </si>
  <si>
    <t>M-216: M-40 to St. Joseph County Line</t>
  </si>
  <si>
    <t>M-217: Michigan State line to US-12</t>
  </si>
  <si>
    <t>US-131: St. Joseph county line to Allegan County line. Includes BR 131 from Dunkley Ave to US-131 and BS 131 (Stadium Drive) US-131 to Drake Road. Includes all bridges over, bridge abutments along roadway, barrier walls, rest area/welcome center parking areas, emergency pull-off areas, exit and entrance ramps in corridor</t>
  </si>
  <si>
    <t>Counties:</t>
  </si>
  <si>
    <t>Kalamazoo, Cass</t>
  </si>
  <si>
    <t>Branch, Calhoun, St. Joseph</t>
  </si>
  <si>
    <t>BRANCH  COUNTY</t>
  </si>
  <si>
    <t>US-12: West city limits to Clarendon/Brown Street</t>
  </si>
  <si>
    <t>US-12: Entire City Limits</t>
  </si>
  <si>
    <t>I-69: Calhoun Co line to Indiana State line.  Includes Coldwater Welcome center and bridges.</t>
  </si>
  <si>
    <t>I-69</t>
  </si>
  <si>
    <t>TOTAL FOR BRANCH COUNTY</t>
  </si>
  <si>
    <t>CALHOUN COUNTY</t>
  </si>
  <si>
    <t>M-37: From City limits of Battle Creek to Barry Co line.  Includes Bedford</t>
  </si>
  <si>
    <t>M-37</t>
  </si>
  <si>
    <t>M-66</t>
  </si>
  <si>
    <t>M-96: M-311 intersection to West Drive</t>
  </si>
  <si>
    <t>M-60: Entire Village Limits of Burlington</t>
  </si>
  <si>
    <t>M-60: Homer Kalamazoo River to Goldup Street</t>
  </si>
  <si>
    <t>M-60: Tekonsha I-69 to Old 27</t>
  </si>
  <si>
    <t>M-99: Homer M-60 to Depot St</t>
  </si>
  <si>
    <t>BL-94: 28 MILE RD / C Drive to M-99</t>
  </si>
  <si>
    <t>M-99</t>
  </si>
  <si>
    <t>M-199</t>
  </si>
  <si>
    <t>M-99: Albion South County Line to BL-94 Jct. Michigan Ave, BL-94 to Clark St (East County Line Albion)</t>
  </si>
  <si>
    <t>M-199: Albion BL-94 to 27 Mile Road</t>
  </si>
  <si>
    <t xml:space="preserve">TOTAL FOR CALHOUN COUNTY </t>
  </si>
  <si>
    <t>ST. JOSEPH COUNTY</t>
  </si>
  <si>
    <t>US-12: Cass/St Joe County line East to West City limits of Sturgis, includes Village of White Pigeon</t>
  </si>
  <si>
    <t>M-60/M66: Leonidas sign at East end of town to Leonidas West end of town</t>
  </si>
  <si>
    <t>M-60: Cass/St Joe County line East to M-66, excludes city of Three Rivers</t>
  </si>
  <si>
    <t>M-86: Three Rivers East City limits East to M-66, including village of Centreville</t>
  </si>
  <si>
    <t>M-103: Indiana State line north to US-12</t>
  </si>
  <si>
    <t>US-131: Indiana State line north to Kalamazoo Co. line. Includes Constantine and Three Rivers</t>
  </si>
  <si>
    <t>TOTAL FOR ST. JOSEPH COUNTY</t>
  </si>
  <si>
    <t>M-60/M66</t>
  </si>
  <si>
    <t>CUMULATIVE THREE YEAR TOTAL FOR MARSHALL TSC</t>
  </si>
  <si>
    <t>Additional curb (15 miles per year/cycle)</t>
  </si>
  <si>
    <r>
      <t>M-66:</t>
    </r>
    <r>
      <rPr>
        <b/>
        <sz val="11"/>
        <color theme="1"/>
        <rFont val="Arial Narrow"/>
        <family val="2"/>
      </rPr>
      <t xml:space="preserve"> </t>
    </r>
    <r>
      <rPr>
        <sz val="11"/>
        <color theme="1"/>
        <rFont val="Arial Narrow"/>
        <family val="2"/>
      </rPr>
      <t>Athens entire City Limits</t>
    </r>
  </si>
  <si>
    <r>
      <t>M-66:</t>
    </r>
    <r>
      <rPr>
        <b/>
        <sz val="11"/>
        <color theme="1"/>
        <rFont val="Arial Narrow"/>
        <family val="2"/>
      </rPr>
      <t xml:space="preserve"> </t>
    </r>
    <r>
      <rPr>
        <sz val="11"/>
        <color theme="1"/>
        <rFont val="Arial Narrow"/>
        <family val="2"/>
      </rPr>
      <t>From Barry Co Line to M-78</t>
    </r>
  </si>
  <si>
    <r>
      <t>M-86</t>
    </r>
    <r>
      <rPr>
        <b/>
        <sz val="11"/>
        <color rgb="FF000000"/>
        <rFont val="Arial Narrow"/>
        <family val="2"/>
      </rPr>
      <t xml:space="preserve"> </t>
    </r>
    <r>
      <rPr>
        <sz val="11"/>
        <color rgb="FF000000"/>
        <rFont val="Arial Narrow"/>
        <family val="2"/>
      </rPr>
      <t>West of St Joseph St to Burr Oak St</t>
    </r>
  </si>
  <si>
    <t>15300 W. Michigan Avenue, Marshall, MI  49068</t>
  </si>
  <si>
    <t xml:space="preserve">Henry Ellis, MDOT-MarshallTSC@Michigan.gov </t>
  </si>
  <si>
    <t>SWR - Kalamazoo Transportation Service Center</t>
  </si>
  <si>
    <t>SWR - Coloma Business Office - 269-849-1165</t>
  </si>
  <si>
    <t>3880 Red Arrow Highway, Benton Harbor, MI  49002</t>
  </si>
  <si>
    <t>Berrien, Van Buren Counties</t>
  </si>
  <si>
    <t>Donnalee Forraht,  ForrahtD@michigan.gov</t>
  </si>
  <si>
    <t>Ed Martin, MartinE2@michigan.gov; 269-998-4059</t>
  </si>
  <si>
    <t>Ben Hodges, HodgesB@michigan.gov; 517-202-0289</t>
  </si>
  <si>
    <t>I-94: Michigan state line to Van Buren County line-Includes all bridges over, bridge abutments along roadway, barrier walls, rest area/welcome center parking areas, emergency pull-off areas, exit and entrance ramps in corridor</t>
  </si>
  <si>
    <t>BL-94: From US-31/I-94 Interchange to St. Joseph Ave Stevensville</t>
  </si>
  <si>
    <t xml:space="preserve"> I-196: I-94 to Van Buren County line. Includes all bridges over, bridge abutments along roadway, barrier walls, rest area/welcome center parking areas, emergency pull-off areas, exit and entrance ramps in corridor</t>
  </si>
  <si>
    <t>US-31: Michigan state line to I-94/BL94 Includes all bridges over, bridge abutments along roadway, barrier walls, rest area/welcome center parking areas, emergency pull-off areas, exit and entrance ramps in corridor</t>
  </si>
  <si>
    <t>M-63: I-196 to BL-94 in St. Joseph, BL-94 IN St Joseph to M-139 Scottsdale. Includes bridge on Klock Road in Benton Harbor</t>
  </si>
  <si>
    <t>M-139: US-12 to BL-94 Benton Harbor. Excludes City of Niles from south city limit to north city limit.</t>
  </si>
  <si>
    <t>M-140: M-139 to Van Buren County line</t>
  </si>
  <si>
    <t>US-12: Michigan State line to Cass County line</t>
  </si>
  <si>
    <t>M-51: Michigan state line to South Niles city limit. North Niles city limit to Cass County line</t>
  </si>
  <si>
    <t>BL-60: 17th street to Cass County line</t>
  </si>
  <si>
    <t>M-62:M-140 to Cass County line</t>
  </si>
  <si>
    <t>M-239: Wilson road to Michigan state line</t>
  </si>
  <si>
    <t>TOTAL FOR BERRIEN COUNTY</t>
  </si>
  <si>
    <t>I-196</t>
  </si>
  <si>
    <t>US-31</t>
  </si>
  <si>
    <t>M-63</t>
  </si>
  <si>
    <t>M-139</t>
  </si>
  <si>
    <t>M-140</t>
  </si>
  <si>
    <t>BL-60</t>
  </si>
  <si>
    <t>M-239</t>
  </si>
  <si>
    <t>SOUTHWEST REGION STATE TRUNKLINE SWEEPING - (1 CYCLE PER YEAR)</t>
  </si>
  <si>
    <t>I-94: From Kalamazoo Co Line to Jackson Co line.  Includes bridges over, bridge abutments along roadway, rest area parking areas, exit and entrance ramps in corridor</t>
  </si>
  <si>
    <t>3 years with 2, 1-year options to renew</t>
  </si>
  <si>
    <t>One Year Total</t>
  </si>
  <si>
    <t>Three Year Total</t>
  </si>
  <si>
    <t>EXTENDED TOTAL FOR MARSHALL TSC (296.37 miles)</t>
  </si>
  <si>
    <t>SWR - Marshall Transportation Service Center - 269-789-0560</t>
  </si>
  <si>
    <t>BERRIEN COUNTY</t>
  </si>
  <si>
    <t>VAN BUREN COUNTY</t>
  </si>
  <si>
    <t>I-94: Berrien County line to Kalamazoo County line. Includes all bridges over, bridge abutments along roadway, barrier walls, rest area/welcome center parking areas, emergency pull-off areas, exit and entrance ramps in corridor</t>
  </si>
  <si>
    <t>I-196: Berrien County line to Allegan County line. Includes all bridges over, bridge abutments along roadway, barrier walls, rest area/welcome center parking areas, emergency pull-off areas, exit and entrance ramps in corridor</t>
  </si>
  <si>
    <t>M-40: Cass County line to Allegan County line</t>
  </si>
  <si>
    <t>M-43: South Haven City limit to Kalamazoo County line</t>
  </si>
  <si>
    <t>M-43</t>
  </si>
  <si>
    <t>M-152: Cass County line to Berrien County line</t>
  </si>
  <si>
    <t>M-51: I-94 to Cass County line</t>
  </si>
  <si>
    <t>EXTENDED TOTAL FOR CBO (449.259 MILES)</t>
  </si>
  <si>
    <t>CUMULATIVE THREE YEAR TOTAL FOR CBO</t>
  </si>
  <si>
    <t>THREE YEAR TOTAL FOR ALL LOCATIONS</t>
  </si>
  <si>
    <t>CUMULATIVE THREE YEAR TOTAL FOR KTSC</t>
  </si>
  <si>
    <r>
      <rPr>
        <b/>
        <sz val="12"/>
        <color theme="1"/>
        <rFont val="Aptos Narrow"/>
        <family val="2"/>
      </rPr>
      <t>Equipment:</t>
    </r>
    <r>
      <rPr>
        <sz val="12"/>
        <color theme="1"/>
        <rFont val="Aptos Narrow"/>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</si>
  <si>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r>
      <t>1.</t>
    </r>
    <r>
      <rPr>
        <sz val="7"/>
        <color theme="1"/>
        <rFont val="Aptos Narrow"/>
        <family val="2"/>
      </rPr>
      <t xml:space="preserve">     </t>
    </r>
    <r>
      <rPr>
        <sz val="12"/>
        <color theme="1"/>
        <rFont val="Aptos Narrow"/>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</si>
  <si>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TOTAL FOR VAN BUREN COUNTY</t>
  </si>
  <si>
    <t>M-89</t>
  </si>
  <si>
    <t>EXTENDED TOTAL FOR KTSC (418.992 miles)</t>
  </si>
  <si>
    <t>BL-131: Entire curbed area on BL-131 in Village of Constantine</t>
  </si>
  <si>
    <t>M-66: Indiana State line North to M-60/M-66 junction, excludes city of Sturgis</t>
  </si>
  <si>
    <t>M-86</t>
  </si>
  <si>
    <t>M-103</t>
  </si>
  <si>
    <t>BL-131</t>
  </si>
  <si>
    <t xml:space="preserve">*Listed quantities and cycles are estimates from previous activities. Actual work performed will be decided by the Program Manager or his/her designee.  The State is not obligated to purchase in any listed quantity or cycle. </t>
  </si>
  <si>
    <t>Miles/Hours*</t>
  </si>
  <si>
    <t>Overnight or at discretion of PM</t>
  </si>
  <si>
    <t>Estimated Contract Start Date:</t>
  </si>
  <si>
    <t>M-140: South Haven City limit to Berrien County line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</si>
</sst>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409]mmmm\ d\,\ yyyy;@"/>
    <numFmt numFmtId="165" formatCode="0.0"/>
    <numFmt numFmtId="166" formatCode="0.000"/>
  </numFmts>
  <fonts count="18" x14ac:knownFonts="1">
    <font>
      <sz val="11"/>
      <color theme="1"/>
      <name val="Calibri"/>
      <family val="2"/>
      <scheme val="minor"/>
    </font>
    <font>
      <sz val="11"/>
      <color theme="1"/>
      <name val="Calibri"/>
      <family val="2"/>
      <scheme val="minor"/>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sz val="10"/>
      <color theme="1"/>
      <name val="Arial Narrow"/>
      <family val="2"/>
    </font>
    <font>
      <b/>
      <sz val="10"/>
      <color theme="1"/>
      <name val="Arial Narrow"/>
      <family val="2"/>
    </font>
    <font>
      <b/>
      <sz val="11"/>
      <color rgb="FF000000"/>
      <name val="Arial Narrow"/>
      <family val="2"/>
    </font>
    <font>
      <b/>
      <sz val="11"/>
      <color rgb="FFFF0000"/>
      <name val="Arial Narrow"/>
      <family val="2"/>
    </font>
    <font>
      <b/>
      <i/>
      <sz val="10"/>
      <color theme="1"/>
      <name val="Aptos Narrow"/>
      <family val="2"/>
    </font>
    <font>
      <sz val="11"/>
      <color theme="1"/>
      <name val="Aptos Narrow"/>
      <family val="2"/>
    </font>
    <font>
      <b/>
      <sz val="12"/>
      <color theme="1"/>
      <name val="Aptos Narrow"/>
      <family val="2"/>
    </font>
    <font>
      <sz val="12"/>
      <color theme="1"/>
      <name val="Aptos Narrow"/>
      <family val="2"/>
    </font>
    <font>
      <sz val="7"/>
      <color theme="1"/>
      <name val="Aptos Narrow"/>
      <family val="2"/>
    </font>
    <font>
      <sz val="10"/>
      <color theme="1"/>
      <name val="Aptos Narrow"/>
      <family val="2"/>
    </font>
    <font>
      <b/>
      <sz val="10"/>
      <color theme="0"/>
      <name val="Aptos Narrow"/>
      <family val="2"/>
    </font>
    <font>
      <i/>
      <sz val="9"/>
      <color theme="1"/>
      <name val="Aptos"/>
      <family val="2"/>
    </font>
  </fonts>
  <fills count="7">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
      <patternFill patternType="solid">
        <fgColor rgb="FFFFFF00"/>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medium">
        <color auto="1"/>
      </top>
      <bottom style="medium">
        <color auto="1"/>
      </bottom>
      <diagonal/>
    </border>
    <border>
      <left/>
      <right style="thin">
        <color indexed="64"/>
      </right>
      <top/>
      <bottom/>
      <diagonal/>
    </border>
    <border>
      <left style="thin">
        <color indexed="64"/>
      </left>
      <right/>
      <top/>
      <bottom style="thin">
        <color indexed="64"/>
      </bottom>
      <diagonal/>
    </border>
  </borders>
  <cellStyleXfs count="2">
    <xf numFmtId="0" fontId="0" fillId="0" borderId="0"/>
    <xf numFmtId="44" fontId="1" fillId="0" borderId="0" applyFont="0" applyFill="0" applyBorder="0" applyAlignment="0" applyProtection="0"/>
  </cellStyleXfs>
  <cellXfs count="175">
    <xf numFmtId="0" fontId="0" fillId="0" borderId="0" xfId="0"/>
    <xf numFmtId="0" fontId="2" fillId="0" borderId="0" xfId="0" applyFont="1"/>
    <xf numFmtId="0" fontId="2" fillId="0" borderId="0" xfId="0" applyFont="1" applyAlignment="1">
      <alignment horizontal="center"/>
    </xf>
    <xf numFmtId="0" fontId="2" fillId="0" borderId="0" xfId="0" applyFont="1" applyAlignment="1">
      <alignment horizontal="left"/>
    </xf>
    <xf numFmtId="0" fontId="2" fillId="0" borderId="0" xfId="0" applyFont="1" applyAlignment="1">
      <alignment vertical="top"/>
    </xf>
    <xf numFmtId="44" fontId="3" fillId="0" borderId="4" xfId="1" applyFont="1" applyBorder="1" applyAlignment="1"/>
    <xf numFmtId="0" fontId="2" fillId="0" borderId="4" xfId="0" applyFont="1" applyBorder="1"/>
    <xf numFmtId="0" fontId="2" fillId="0" borderId="4" xfId="0" applyFont="1" applyBorder="1" applyAlignment="1">
      <alignment horizontal="center"/>
    </xf>
    <xf numFmtId="0" fontId="2" fillId="0" borderId="4" xfId="0" applyFont="1" applyBorder="1" applyAlignment="1">
      <alignment horizontal="center" vertical="center"/>
    </xf>
    <xf numFmtId="44" fontId="2" fillId="0" borderId="4" xfId="1" applyFont="1" applyBorder="1" applyAlignment="1">
      <alignment horizontal="center" vertical="center" wrapText="1"/>
    </xf>
    <xf numFmtId="44" fontId="2" fillId="0" borderId="4" xfId="1" applyFont="1" applyBorder="1" applyAlignment="1">
      <alignment horizontal="left" vertical="center" wrapText="1"/>
    </xf>
    <xf numFmtId="0" fontId="5" fillId="0" borderId="4" xfId="0" applyFont="1" applyBorder="1" applyAlignment="1">
      <alignment horizontal="center" vertical="center"/>
    </xf>
    <xf numFmtId="44" fontId="2" fillId="4" borderId="4" xfId="1" applyFont="1" applyFill="1" applyBorder="1" applyAlignment="1" applyProtection="1">
      <alignment horizontal="center" vertical="center" wrapText="1"/>
      <protection locked="0"/>
    </xf>
    <xf numFmtId="44" fontId="3" fillId="0" borderId="4" xfId="1" applyFont="1" applyBorder="1" applyAlignment="1">
      <alignment horizontal="left" vertical="center" wrapText="1"/>
    </xf>
    <xf numFmtId="0" fontId="2" fillId="4" borderId="4" xfId="0" applyFont="1" applyFill="1" applyBorder="1" applyAlignment="1" applyProtection="1">
      <alignment horizontal="center" vertical="center" wrapText="1"/>
      <protection locked="0"/>
    </xf>
    <xf numFmtId="0" fontId="2" fillId="4" borderId="4" xfId="0" applyFont="1" applyFill="1" applyBorder="1" applyAlignment="1">
      <alignment horizontal="center" vertical="center" wrapText="1"/>
    </xf>
    <xf numFmtId="0" fontId="2" fillId="4" borderId="4" xfId="0" applyFont="1" applyFill="1" applyBorder="1" applyAlignment="1">
      <alignment horizontal="center" vertical="center"/>
    </xf>
    <xf numFmtId="44" fontId="3" fillId="0" borderId="4" xfId="1" applyFont="1" applyBorder="1" applyAlignment="1">
      <alignment vertical="center" wrapText="1"/>
    </xf>
    <xf numFmtId="44" fontId="3" fillId="4" borderId="4" xfId="0" applyNumberFormat="1" applyFont="1" applyFill="1" applyBorder="1" applyAlignment="1">
      <alignment vertical="center" wrapText="1"/>
    </xf>
    <xf numFmtId="44" fontId="2" fillId="0" borderId="4" xfId="1" applyFont="1" applyBorder="1" applyAlignment="1"/>
    <xf numFmtId="44" fontId="2" fillId="0" borderId="4" xfId="0" applyNumberFormat="1" applyFont="1" applyBorder="1"/>
    <xf numFmtId="0" fontId="2" fillId="0" borderId="4" xfId="0" applyFont="1" applyBorder="1" applyAlignment="1">
      <alignment vertical="center"/>
    </xf>
    <xf numFmtId="44" fontId="2" fillId="0" borderId="4" xfId="1" applyFont="1" applyBorder="1" applyAlignment="1">
      <alignment vertical="center"/>
    </xf>
    <xf numFmtId="44" fontId="2" fillId="0" borderId="4" xfId="0" applyNumberFormat="1" applyFont="1" applyBorder="1" applyAlignment="1">
      <alignment vertical="center"/>
    </xf>
    <xf numFmtId="0" fontId="2" fillId="0" borderId="0" xfId="0" applyFont="1" applyAlignment="1">
      <alignment vertical="center"/>
    </xf>
    <xf numFmtId="0" fontId="2" fillId="0" borderId="4" xfId="0" applyFont="1" applyBorder="1" applyAlignment="1">
      <alignment horizontal="center" wrapText="1"/>
    </xf>
    <xf numFmtId="44" fontId="2" fillId="4" borderId="5" xfId="1" applyFont="1" applyFill="1" applyBorder="1" applyAlignment="1" applyProtection="1">
      <alignment horizontal="center" vertical="center" wrapText="1"/>
      <protection locked="0"/>
    </xf>
    <xf numFmtId="0" fontId="2" fillId="4" borderId="13" xfId="0" applyFont="1" applyFill="1" applyBorder="1" applyAlignment="1" applyProtection="1">
      <alignment horizontal="center" vertical="center" wrapText="1"/>
      <protection locked="0"/>
    </xf>
    <xf numFmtId="0" fontId="2" fillId="0" borderId="7" xfId="0" applyFont="1" applyBorder="1"/>
    <xf numFmtId="0" fontId="2" fillId="0" borderId="8" xfId="0" applyFont="1" applyBorder="1"/>
    <xf numFmtId="0" fontId="2" fillId="0" borderId="0" xfId="0" applyFont="1" applyAlignment="1">
      <alignment wrapText="1"/>
    </xf>
    <xf numFmtId="165" fontId="5" fillId="0" borderId="4" xfId="0" applyNumberFormat="1" applyFont="1" applyBorder="1" applyAlignment="1">
      <alignment horizontal="center" vertical="center"/>
    </xf>
    <xf numFmtId="2" fontId="2" fillId="4" borderId="4" xfId="0" applyNumberFormat="1" applyFont="1" applyFill="1" applyBorder="1" applyAlignment="1" applyProtection="1">
      <alignment horizontal="center" vertical="center" wrapText="1"/>
      <protection locked="0"/>
    </xf>
    <xf numFmtId="2" fontId="2" fillId="4" borderId="4" xfId="0" applyNumberFormat="1" applyFont="1" applyFill="1" applyBorder="1" applyAlignment="1">
      <alignment horizontal="center" vertical="center" wrapText="1"/>
    </xf>
    <xf numFmtId="2" fontId="2" fillId="4" borderId="4" xfId="0" applyNumberFormat="1" applyFont="1" applyFill="1" applyBorder="1" applyAlignment="1">
      <alignment horizontal="center" vertical="center"/>
    </xf>
    <xf numFmtId="2" fontId="2" fillId="4" borderId="13" xfId="0" applyNumberFormat="1" applyFont="1" applyFill="1" applyBorder="1" applyAlignment="1">
      <alignment horizontal="center" vertical="center" wrapText="1"/>
    </xf>
    <xf numFmtId="0" fontId="7" fillId="0" borderId="4" xfId="0" applyFont="1" applyBorder="1" applyAlignment="1">
      <alignment horizontal="center" vertical="center" wrapText="1"/>
    </xf>
    <xf numFmtId="0" fontId="6" fillId="0" borderId="0" xfId="0" applyFont="1" applyAlignment="1">
      <alignment horizontal="center"/>
    </xf>
    <xf numFmtId="2" fontId="2" fillId="0" borderId="4" xfId="0" applyNumberFormat="1" applyFont="1" applyBorder="1" applyAlignment="1">
      <alignment horizontal="center" wrapText="1"/>
    </xf>
    <xf numFmtId="44" fontId="2" fillId="0" borderId="4" xfId="1" applyFont="1" applyBorder="1" applyAlignment="1">
      <alignment horizontal="left" wrapText="1"/>
    </xf>
    <xf numFmtId="44" fontId="2" fillId="0" borderId="4" xfId="0" applyNumberFormat="1" applyFont="1" applyBorder="1" applyAlignment="1">
      <alignment horizontal="left" wrapText="1"/>
    </xf>
    <xf numFmtId="0" fontId="5" fillId="0" borderId="4" xfId="0" applyFont="1" applyBorder="1" applyAlignment="1">
      <alignment horizontal="center"/>
    </xf>
    <xf numFmtId="2" fontId="2" fillId="0" borderId="4" xfId="0" applyNumberFormat="1" applyFont="1" applyBorder="1" applyAlignment="1">
      <alignment horizontal="center"/>
    </xf>
    <xf numFmtId="0" fontId="3" fillId="0" borderId="4" xfId="0" applyFont="1" applyBorder="1" applyAlignment="1">
      <alignment horizontal="center" vertical="center"/>
    </xf>
    <xf numFmtId="0" fontId="7" fillId="2" borderId="4" xfId="0" applyFont="1" applyFill="1" applyBorder="1" applyAlignment="1">
      <alignment horizontal="center" vertical="center"/>
    </xf>
    <xf numFmtId="44" fontId="3" fillId="0" borderId="8" xfId="1" applyFont="1" applyBorder="1" applyAlignment="1">
      <alignment horizontal="right" vertical="center" wrapText="1"/>
    </xf>
    <xf numFmtId="44" fontId="3" fillId="4" borderId="4" xfId="1" applyFont="1" applyFill="1" applyBorder="1" applyAlignment="1">
      <alignment horizontal="right" vertical="center" wrapText="1"/>
    </xf>
    <xf numFmtId="44" fontId="2" fillId="0" borderId="4" xfId="1" applyFont="1" applyBorder="1" applyAlignment="1">
      <alignment horizontal="right" vertical="center" wrapText="1"/>
    </xf>
    <xf numFmtId="44" fontId="3" fillId="0" borderId="4" xfId="1" applyFont="1" applyBorder="1" applyAlignment="1">
      <alignment horizontal="right" vertical="center" wrapText="1"/>
    </xf>
    <xf numFmtId="44" fontId="2" fillId="0" borderId="4" xfId="0" applyNumberFormat="1" applyFont="1" applyBorder="1" applyAlignment="1">
      <alignment horizontal="right" wrapText="1"/>
    </xf>
    <xf numFmtId="44" fontId="2" fillId="0" borderId="4" xfId="1" applyFont="1" applyBorder="1" applyAlignment="1">
      <alignment horizontal="right"/>
    </xf>
    <xf numFmtId="44" fontId="2" fillId="0" borderId="4" xfId="1" applyFont="1" applyBorder="1" applyAlignment="1">
      <alignment horizontal="right" vertical="center"/>
    </xf>
    <xf numFmtId="44" fontId="3" fillId="0" borderId="4" xfId="1" applyFont="1" applyBorder="1" applyAlignment="1">
      <alignment horizontal="right"/>
    </xf>
    <xf numFmtId="44" fontId="2" fillId="0" borderId="5" xfId="1" applyFont="1" applyBorder="1" applyAlignment="1">
      <alignment horizontal="right" vertical="center" wrapText="1"/>
    </xf>
    <xf numFmtId="0" fontId="2" fillId="0" borderId="4" xfId="0" applyFont="1" applyBorder="1" applyAlignment="1">
      <alignment horizontal="center" vertical="center" wrapText="1"/>
    </xf>
    <xf numFmtId="2" fontId="2" fillId="0" borderId="4" xfId="0" applyNumberFormat="1" applyFont="1" applyBorder="1" applyAlignment="1">
      <alignment horizontal="center" vertical="center" wrapText="1"/>
    </xf>
    <xf numFmtId="2" fontId="2" fillId="0" borderId="4" xfId="0" applyNumberFormat="1" applyFont="1" applyBorder="1" applyAlignment="1">
      <alignment horizontal="center" vertical="center"/>
    </xf>
    <xf numFmtId="2" fontId="5" fillId="0" borderId="4" xfId="0" applyNumberFormat="1" applyFont="1" applyBorder="1" applyAlignment="1">
      <alignment horizontal="center" vertical="center"/>
    </xf>
    <xf numFmtId="166" fontId="2" fillId="4" borderId="4" xfId="0" applyNumberFormat="1" applyFont="1" applyFill="1" applyBorder="1" applyAlignment="1">
      <alignment horizontal="center" vertical="center" wrapText="1"/>
    </xf>
    <xf numFmtId="44" fontId="2" fillId="0" borderId="4" xfId="0" applyNumberFormat="1" applyFont="1" applyBorder="1" applyAlignment="1">
      <alignment horizontal="right" vertical="center" wrapText="1"/>
    </xf>
    <xf numFmtId="44" fontId="3" fillId="0" borderId="8" xfId="1" applyFont="1" applyBorder="1" applyAlignment="1">
      <alignment horizontal="right" wrapText="1"/>
    </xf>
    <xf numFmtId="44" fontId="3" fillId="4" borderId="4" xfId="0" applyNumberFormat="1" applyFont="1" applyFill="1" applyBorder="1" applyAlignment="1">
      <alignment horizontal="right" vertical="center" wrapText="1"/>
    </xf>
    <xf numFmtId="44" fontId="2" fillId="0" borderId="4" xfId="0" applyNumberFormat="1" applyFont="1" applyBorder="1" applyAlignment="1">
      <alignment horizontal="right"/>
    </xf>
    <xf numFmtId="44" fontId="2" fillId="0" borderId="4" xfId="0" applyNumberFormat="1" applyFont="1" applyBorder="1" applyAlignment="1">
      <alignment horizontal="right" vertical="center"/>
    </xf>
    <xf numFmtId="0" fontId="11" fillId="0" borderId="0" xfId="0" applyFont="1" applyAlignment="1">
      <alignment wrapText="1"/>
    </xf>
    <xf numFmtId="0" fontId="12" fillId="0" borderId="0" xfId="0" applyFont="1" applyAlignment="1">
      <alignment horizontal="center" wrapText="1"/>
    </xf>
    <xf numFmtId="0" fontId="16" fillId="3" borderId="5" xfId="0" applyFont="1" applyFill="1" applyBorder="1" applyAlignment="1">
      <alignment horizontal="center" wrapText="1"/>
    </xf>
    <xf numFmtId="0" fontId="15" fillId="0" borderId="1" xfId="0" applyFont="1" applyBorder="1" applyAlignment="1">
      <alignment wrapText="1"/>
    </xf>
    <xf numFmtId="0" fontId="3" fillId="0" borderId="0" xfId="0" applyFont="1" applyAlignment="1">
      <alignment horizontal="center" vertical="center"/>
    </xf>
    <xf numFmtId="0" fontId="2" fillId="0" borderId="17" xfId="0" applyFont="1" applyBorder="1"/>
    <xf numFmtId="0" fontId="5" fillId="0" borderId="0" xfId="0" applyFont="1" applyAlignment="1">
      <alignment horizontal="center" vertical="center"/>
    </xf>
    <xf numFmtId="0" fontId="2" fillId="0" borderId="6" xfId="0" applyFont="1" applyBorder="1"/>
    <xf numFmtId="0" fontId="3" fillId="4" borderId="4" xfId="0" applyFont="1" applyFill="1" applyBorder="1" applyAlignment="1">
      <alignment horizontal="left" vertical="center" wrapText="1"/>
    </xf>
    <xf numFmtId="0" fontId="2" fillId="2" borderId="4" xfId="0" applyFont="1" applyFill="1" applyBorder="1" applyAlignment="1" applyProtection="1">
      <alignment horizontal="center" vertical="center" wrapText="1"/>
      <protection locked="0"/>
    </xf>
    <xf numFmtId="0" fontId="17" fillId="0" borderId="6" xfId="0" applyFont="1" applyBorder="1" applyAlignment="1">
      <alignment horizontal="left" vertical="center" wrapText="1"/>
    </xf>
    <xf numFmtId="0" fontId="17" fillId="0" borderId="7" xfId="0" applyFont="1" applyBorder="1" applyAlignment="1">
      <alignment horizontal="left" vertical="center" wrapText="1"/>
    </xf>
    <xf numFmtId="0" fontId="17" fillId="0" borderId="8" xfId="0" applyFont="1" applyBorder="1" applyAlignment="1">
      <alignment horizontal="left" vertical="center" wrapText="1"/>
    </xf>
    <xf numFmtId="0" fontId="3" fillId="4" borderId="4" xfId="0" applyFont="1" applyFill="1" applyBorder="1" applyAlignment="1">
      <alignment vertical="center" wrapText="1"/>
    </xf>
    <xf numFmtId="0" fontId="2" fillId="2" borderId="6" xfId="0" applyFont="1" applyFill="1" applyBorder="1" applyAlignment="1" applyProtection="1">
      <alignment horizontal="center" vertical="center" wrapText="1"/>
      <protection locked="0"/>
    </xf>
    <xf numFmtId="0" fontId="2" fillId="2" borderId="7" xfId="0" applyFont="1" applyFill="1" applyBorder="1" applyAlignment="1" applyProtection="1">
      <alignment horizontal="center" vertical="center" wrapText="1"/>
      <protection locked="0"/>
    </xf>
    <xf numFmtId="0" fontId="2" fillId="2" borderId="8" xfId="0" applyFont="1" applyFill="1" applyBorder="1" applyAlignment="1" applyProtection="1">
      <alignment horizontal="center" vertical="center" wrapText="1"/>
      <protection locked="0"/>
    </xf>
    <xf numFmtId="0" fontId="2" fillId="0" borderId="6" xfId="0" applyFont="1" applyBorder="1" applyAlignment="1">
      <alignment horizontal="left" wrapText="1"/>
    </xf>
    <xf numFmtId="0" fontId="2" fillId="0" borderId="7" xfId="0" applyFont="1" applyBorder="1" applyAlignment="1">
      <alignment horizontal="left" wrapText="1"/>
    </xf>
    <xf numFmtId="0" fontId="2" fillId="0" borderId="8" xfId="0" applyFont="1" applyBorder="1" applyAlignment="1">
      <alignment horizontal="left" wrapText="1"/>
    </xf>
    <xf numFmtId="0" fontId="2" fillId="0" borderId="4" xfId="0" applyFont="1" applyBorder="1" applyAlignment="1">
      <alignment horizontal="left"/>
    </xf>
    <xf numFmtId="0" fontId="2" fillId="0" borderId="6" xfId="0" applyFont="1" applyBorder="1" applyAlignment="1">
      <alignment horizontal="left" vertical="center" wrapText="1"/>
    </xf>
    <xf numFmtId="0" fontId="2" fillId="0" borderId="7" xfId="0" applyFont="1" applyBorder="1" applyAlignment="1">
      <alignment horizontal="left" vertical="center" wrapText="1"/>
    </xf>
    <xf numFmtId="0" fontId="2" fillId="0" borderId="8" xfId="0" applyFont="1" applyBorder="1" applyAlignment="1">
      <alignment horizontal="left" vertical="center" wrapText="1"/>
    </xf>
    <xf numFmtId="0" fontId="3" fillId="4" borderId="6" xfId="0" applyFont="1" applyFill="1" applyBorder="1" applyAlignment="1" applyProtection="1">
      <alignment horizontal="right" vertical="center" wrapText="1"/>
      <protection locked="0"/>
    </xf>
    <xf numFmtId="0" fontId="3" fillId="4" borderId="7" xfId="0" applyFont="1" applyFill="1" applyBorder="1" applyAlignment="1" applyProtection="1">
      <alignment horizontal="right" vertical="center" wrapText="1"/>
      <protection locked="0"/>
    </xf>
    <xf numFmtId="2" fontId="3" fillId="4" borderId="6" xfId="0" applyNumberFormat="1" applyFont="1" applyFill="1" applyBorder="1" applyAlignment="1" applyProtection="1">
      <alignment horizontal="center" vertical="center" wrapText="1"/>
      <protection locked="0"/>
    </xf>
    <xf numFmtId="0" fontId="3" fillId="4" borderId="7" xfId="0" applyFont="1" applyFill="1" applyBorder="1" applyAlignment="1" applyProtection="1">
      <alignment horizontal="center" vertical="center" wrapText="1"/>
      <protection locked="0"/>
    </xf>
    <xf numFmtId="0" fontId="3" fillId="4" borderId="8" xfId="0" applyFont="1" applyFill="1" applyBorder="1" applyAlignment="1" applyProtection="1">
      <alignment horizontal="center" vertical="center" wrapText="1"/>
      <protection locked="0"/>
    </xf>
    <xf numFmtId="0" fontId="3" fillId="5" borderId="6" xfId="0" applyFont="1" applyFill="1" applyBorder="1" applyAlignment="1" applyProtection="1">
      <alignment horizontal="center" vertical="center" wrapText="1"/>
      <protection locked="0"/>
    </xf>
    <xf numFmtId="0" fontId="2" fillId="5" borderId="7" xfId="0" applyFont="1" applyFill="1" applyBorder="1" applyAlignment="1" applyProtection="1">
      <alignment horizontal="center" vertical="center" wrapText="1"/>
      <protection locked="0"/>
    </xf>
    <xf numFmtId="0" fontId="2" fillId="5" borderId="8" xfId="0" applyFont="1" applyFill="1" applyBorder="1" applyAlignment="1" applyProtection="1">
      <alignment horizontal="center" vertical="center" wrapText="1"/>
      <protection locked="0"/>
    </xf>
    <xf numFmtId="0" fontId="3" fillId="5" borderId="6" xfId="0" applyFont="1" applyFill="1" applyBorder="1" applyAlignment="1">
      <alignment horizontal="center" vertical="center" wrapText="1"/>
    </xf>
    <xf numFmtId="0" fontId="3" fillId="5" borderId="7" xfId="0" applyFont="1" applyFill="1" applyBorder="1" applyAlignment="1">
      <alignment horizontal="center" vertical="center" wrapText="1"/>
    </xf>
    <xf numFmtId="0" fontId="3" fillId="5" borderId="8" xfId="0" applyFont="1" applyFill="1" applyBorder="1" applyAlignment="1">
      <alignment horizontal="center" vertical="center" wrapText="1"/>
    </xf>
    <xf numFmtId="0" fontId="2" fillId="0" borderId="4" xfId="0" applyFont="1" applyBorder="1" applyAlignment="1">
      <alignment horizontal="left" wrapText="1"/>
    </xf>
    <xf numFmtId="0" fontId="3" fillId="0" borderId="4" xfId="0" applyFont="1" applyBorder="1" applyAlignment="1">
      <alignment horizontal="right" vertical="center"/>
    </xf>
    <xf numFmtId="164" fontId="2" fillId="0" borderId="6" xfId="0" applyNumberFormat="1" applyFont="1" applyBorder="1" applyAlignment="1">
      <alignment horizontal="center" vertical="center" wrapText="1"/>
    </xf>
    <xf numFmtId="164" fontId="2" fillId="0" borderId="7" xfId="0" applyNumberFormat="1" applyFont="1" applyBorder="1" applyAlignment="1">
      <alignment horizontal="center" vertical="center" wrapText="1"/>
    </xf>
    <xf numFmtId="164" fontId="2" fillId="0" borderId="8" xfId="0" applyNumberFormat="1" applyFont="1" applyBorder="1" applyAlignment="1">
      <alignment horizontal="center" vertical="center" wrapText="1"/>
    </xf>
    <xf numFmtId="0" fontId="2" fillId="4" borderId="7" xfId="0" applyFont="1" applyFill="1" applyBorder="1" applyAlignment="1" applyProtection="1">
      <alignment horizontal="right" vertical="center" wrapText="1"/>
      <protection locked="0"/>
    </xf>
    <xf numFmtId="0" fontId="3" fillId="4" borderId="6" xfId="0" applyFont="1" applyFill="1" applyBorder="1" applyAlignment="1" applyProtection="1">
      <alignment horizontal="center" vertical="center" wrapText="1"/>
      <protection locked="0"/>
    </xf>
    <xf numFmtId="0" fontId="2" fillId="0" borderId="14" xfId="0" applyFont="1" applyBorder="1" applyAlignment="1">
      <alignment horizontal="left"/>
    </xf>
    <xf numFmtId="0" fontId="2" fillId="0" borderId="11" xfId="0" applyFont="1" applyBorder="1" applyAlignment="1">
      <alignment horizontal="left"/>
    </xf>
    <xf numFmtId="0" fontId="2" fillId="0" borderId="12"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3" fillId="0" borderId="6" xfId="0" applyFont="1" applyBorder="1" applyAlignment="1">
      <alignment horizontal="right"/>
    </xf>
    <xf numFmtId="0" fontId="3" fillId="0" borderId="7" xfId="0" applyFont="1" applyBorder="1" applyAlignment="1">
      <alignment horizontal="right"/>
    </xf>
    <xf numFmtId="0" fontId="3" fillId="0" borderId="8" xfId="0" applyFont="1" applyBorder="1" applyAlignment="1">
      <alignment horizontal="right"/>
    </xf>
    <xf numFmtId="0" fontId="2" fillId="0" borderId="8" xfId="0" applyFont="1" applyBorder="1" applyAlignment="1">
      <alignment horizontal="left"/>
    </xf>
    <xf numFmtId="0" fontId="3" fillId="4" borderId="4" xfId="0" applyFont="1" applyFill="1" applyBorder="1" applyAlignment="1" applyProtection="1">
      <alignment horizontal="right" vertical="center" wrapText="1"/>
      <protection locked="0"/>
    </xf>
    <xf numFmtId="2" fontId="3" fillId="4" borderId="4" xfId="0" applyNumberFormat="1" applyFont="1" applyFill="1" applyBorder="1" applyAlignment="1" applyProtection="1">
      <alignment horizontal="center" vertical="center" wrapText="1"/>
      <protection locked="0"/>
    </xf>
    <xf numFmtId="0" fontId="3" fillId="4" borderId="4" xfId="0" applyFont="1" applyFill="1" applyBorder="1" applyAlignment="1" applyProtection="1">
      <alignment horizontal="center" vertical="center" wrapText="1"/>
      <protection locked="0"/>
    </xf>
    <xf numFmtId="0" fontId="3" fillId="4" borderId="8" xfId="0" applyFont="1" applyFill="1" applyBorder="1" applyAlignment="1" applyProtection="1">
      <alignment horizontal="right" vertical="center" wrapText="1"/>
      <protection locked="0"/>
    </xf>
    <xf numFmtId="0" fontId="3" fillId="0" borderId="4" xfId="0" applyFont="1" applyBorder="1" applyAlignment="1">
      <alignment horizontal="right" vertical="top"/>
    </xf>
    <xf numFmtId="164" fontId="2" fillId="0" borderId="4" xfId="0" applyNumberFormat="1" applyFont="1" applyBorder="1" applyAlignment="1">
      <alignment horizontal="center" vertical="top"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7" fillId="0" borderId="8" xfId="0" applyFont="1" applyBorder="1" applyAlignment="1">
      <alignment horizontal="center" vertical="center" wrapText="1"/>
    </xf>
    <xf numFmtId="0" fontId="3" fillId="0" borderId="4" xfId="0" applyFont="1" applyBorder="1" applyAlignment="1" applyProtection="1">
      <alignment horizontal="right" vertical="center" wrapText="1"/>
      <protection locked="0"/>
    </xf>
    <xf numFmtId="0" fontId="2" fillId="0" borderId="4" xfId="0" applyFont="1" applyBorder="1" applyAlignment="1" applyProtection="1">
      <alignment horizontal="left" vertical="center"/>
      <protection locked="0"/>
    </xf>
    <xf numFmtId="0" fontId="3" fillId="5" borderId="7" xfId="0" applyFont="1" applyFill="1" applyBorder="1" applyAlignment="1" applyProtection="1">
      <alignment horizontal="center" vertical="center" wrapText="1"/>
      <protection locked="0"/>
    </xf>
    <xf numFmtId="0" fontId="3" fillId="5" borderId="8" xfId="0" applyFont="1" applyFill="1" applyBorder="1" applyAlignment="1" applyProtection="1">
      <alignment horizontal="center" vertical="center" wrapText="1"/>
      <protection locked="0"/>
    </xf>
    <xf numFmtId="1" fontId="2" fillId="0" borderId="4" xfId="0" applyNumberFormat="1" applyFont="1" applyBorder="1" applyAlignment="1" applyProtection="1">
      <alignment horizontal="center" vertical="center"/>
      <protection locked="0"/>
    </xf>
    <xf numFmtId="0" fontId="3" fillId="0" borderId="6" xfId="0" applyFont="1" applyBorder="1" applyAlignment="1" applyProtection="1">
      <alignment horizontal="right" vertical="center" wrapText="1"/>
      <protection locked="0"/>
    </xf>
    <xf numFmtId="0" fontId="3" fillId="0" borderId="8" xfId="0" applyFont="1" applyBorder="1" applyAlignment="1" applyProtection="1">
      <alignment horizontal="right" vertical="center" wrapText="1"/>
      <protection locked="0"/>
    </xf>
    <xf numFmtId="0" fontId="2" fillId="0" borderId="6" xfId="0" applyFont="1" applyBorder="1" applyAlignment="1" applyProtection="1">
      <alignment horizontal="left" vertical="center"/>
      <protection locked="0"/>
    </xf>
    <xf numFmtId="0" fontId="2" fillId="0" borderId="7" xfId="0" applyFont="1" applyBorder="1" applyAlignment="1" applyProtection="1">
      <alignment horizontal="left" vertical="center"/>
      <protection locked="0"/>
    </xf>
    <xf numFmtId="0" fontId="2" fillId="0" borderId="8" xfId="0" applyFont="1" applyBorder="1" applyAlignment="1" applyProtection="1">
      <alignment horizontal="left" vertical="center"/>
      <protection locked="0"/>
    </xf>
    <xf numFmtId="0" fontId="4" fillId="2" borderId="14" xfId="0" applyFont="1" applyFill="1" applyBorder="1" applyAlignment="1">
      <alignment horizontal="center"/>
    </xf>
    <xf numFmtId="0" fontId="4" fillId="2" borderId="11" xfId="0" applyFont="1" applyFill="1" applyBorder="1" applyAlignment="1">
      <alignment horizontal="center"/>
    </xf>
    <xf numFmtId="0" fontId="4" fillId="2" borderId="12" xfId="0" applyFont="1" applyFill="1" applyBorder="1" applyAlignment="1">
      <alignment horizontal="center"/>
    </xf>
    <xf numFmtId="0" fontId="3" fillId="0" borderId="15" xfId="0" applyFont="1" applyBorder="1" applyAlignment="1">
      <alignment horizontal="center" vertical="center"/>
    </xf>
    <xf numFmtId="0" fontId="3" fillId="0" borderId="0" xfId="0" applyFont="1" applyAlignment="1">
      <alignment horizontal="center" vertical="center"/>
    </xf>
    <xf numFmtId="0" fontId="3" fillId="0" borderId="17" xfId="0" applyFont="1" applyBorder="1" applyAlignment="1">
      <alignment horizontal="center" vertical="center"/>
    </xf>
    <xf numFmtId="0" fontId="3" fillId="2" borderId="16"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3" fillId="2" borderId="2" xfId="0" applyFont="1" applyFill="1" applyBorder="1" applyAlignment="1" applyProtection="1">
      <alignment horizontal="center" vertical="center" wrapText="1"/>
      <protection locked="0"/>
    </xf>
    <xf numFmtId="0" fontId="2" fillId="0" borderId="18" xfId="0" applyFont="1" applyBorder="1" applyAlignment="1">
      <alignment horizontal="left"/>
    </xf>
    <xf numFmtId="0" fontId="2" fillId="0" borderId="9" xfId="0" applyFont="1" applyBorder="1" applyAlignment="1">
      <alignment horizontal="left"/>
    </xf>
    <xf numFmtId="0" fontId="2" fillId="0" borderId="10" xfId="0" applyFont="1" applyBorder="1" applyAlignment="1">
      <alignment horizontal="left"/>
    </xf>
    <xf numFmtId="0" fontId="2" fillId="0" borderId="14" xfId="0" applyFont="1" applyBorder="1" applyAlignment="1">
      <alignment horizontal="left" wrapText="1"/>
    </xf>
    <xf numFmtId="0" fontId="2" fillId="0" borderId="11" xfId="0" applyFont="1" applyBorder="1" applyAlignment="1">
      <alignment horizontal="left" wrapText="1"/>
    </xf>
    <xf numFmtId="0" fontId="2" fillId="0" borderId="12" xfId="0" applyFont="1" applyBorder="1" applyAlignment="1">
      <alignment horizontal="left" wrapText="1"/>
    </xf>
    <xf numFmtId="0" fontId="2" fillId="0" borderId="18" xfId="0" applyFont="1" applyBorder="1" applyAlignment="1">
      <alignment horizontal="left" wrapText="1"/>
    </xf>
    <xf numFmtId="0" fontId="2" fillId="0" borderId="9" xfId="0" applyFont="1" applyBorder="1" applyAlignment="1">
      <alignment horizontal="left" wrapText="1"/>
    </xf>
    <xf numFmtId="0" fontId="2" fillId="0" borderId="10" xfId="0" applyFont="1" applyBorder="1" applyAlignment="1">
      <alignment horizontal="left"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5" fillId="0" borderId="6" xfId="0" applyFont="1" applyBorder="1" applyAlignment="1">
      <alignment horizontal="left" wrapText="1"/>
    </xf>
    <xf numFmtId="0" fontId="5" fillId="0" borderId="7" xfId="0" applyFont="1" applyBorder="1" applyAlignment="1">
      <alignment horizontal="left" wrapText="1"/>
    </xf>
    <xf numFmtId="0" fontId="5" fillId="0" borderId="8" xfId="0" applyFont="1" applyBorder="1" applyAlignment="1">
      <alignment horizontal="left" wrapText="1"/>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 fillId="0" borderId="8"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2" fillId="0" borderId="4" xfId="0" applyFont="1" applyBorder="1" applyAlignment="1">
      <alignment horizontal="left" vertical="center" wrapText="1"/>
    </xf>
    <xf numFmtId="0" fontId="3" fillId="0" borderId="4" xfId="0" applyFont="1" applyBorder="1" applyAlignment="1">
      <alignment horizontal="right"/>
    </xf>
    <xf numFmtId="0" fontId="12" fillId="0" borderId="0" xfId="0" applyFont="1" applyAlignment="1">
      <alignment horizontal="center" wrapText="1"/>
    </xf>
    <xf numFmtId="0" fontId="13" fillId="0" borderId="0" xfId="0" applyFont="1" applyAlignment="1">
      <alignment horizontal="left" wrapText="1"/>
    </xf>
    <xf numFmtId="0" fontId="10" fillId="2" borderId="0" xfId="0" applyFont="1" applyFill="1" applyAlignment="1">
      <alignment horizontal="center" wrapText="1"/>
    </xf>
    <xf numFmtId="0" fontId="13" fillId="0" borderId="0" xfId="0" applyFont="1" applyAlignment="1">
      <alignment horizontal="left" vertical="top" wrapText="1"/>
    </xf>
    <xf numFmtId="0" fontId="12" fillId="0" borderId="0" xfId="0" applyFont="1" applyAlignment="1">
      <alignment horizontal="left" vertical="center" wrapText="1"/>
    </xf>
    <xf numFmtId="0" fontId="9" fillId="6" borderId="14" xfId="0" applyFont="1" applyFill="1" applyBorder="1" applyAlignment="1">
      <alignment horizontal="center" vertical="center"/>
    </xf>
    <xf numFmtId="0" fontId="9" fillId="6" borderId="11" xfId="0" applyFont="1" applyFill="1" applyBorder="1" applyAlignment="1">
      <alignment horizontal="center" vertical="center"/>
    </xf>
    <xf numFmtId="0" fontId="9" fillId="6" borderId="18" xfId="0" applyFont="1" applyFill="1" applyBorder="1" applyAlignment="1">
      <alignment horizontal="center" vertical="center"/>
    </xf>
    <xf numFmtId="0" fontId="9" fillId="6" borderId="9" xfId="0" applyFont="1" applyFill="1" applyBorder="1" applyAlignment="1">
      <alignment horizontal="center" vertical="center"/>
    </xf>
    <xf numFmtId="44" fontId="9" fillId="6" borderId="12" xfId="1" applyFont="1" applyFill="1" applyBorder="1" applyAlignment="1">
      <alignment horizontal="center"/>
    </xf>
    <xf numFmtId="44" fontId="9" fillId="6" borderId="10" xfId="1" applyFont="1" applyFill="1" applyBorder="1" applyAlignment="1">
      <alignment horizontal="center"/>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D8402E-03B6-4CAB-9AEE-1FD160691353}">
  <sheetPr>
    <tabColor rgb="FF00B050"/>
    <pageSetUpPr fitToPage="1"/>
  </sheetPr>
  <dimension ref="A1:K44"/>
  <sheetViews>
    <sheetView showGridLines="0" showZeros="0" tabSelected="1" view="pageLayout" zoomScale="110" zoomScaleNormal="100" zoomScalePageLayoutView="110" workbookViewId="0">
      <selection activeCell="C10" sqref="C10:K10"/>
    </sheetView>
  </sheetViews>
  <sheetFormatPr defaultColWidth="9.109375" defaultRowHeight="13.8" x14ac:dyDescent="0.25"/>
  <cols>
    <col min="1" max="1" width="18" style="1" customWidth="1"/>
    <col min="2" max="2" width="9.33203125" style="1" customWidth="1"/>
    <col min="3" max="3" width="3.6640625" style="1" customWidth="1"/>
    <col min="4" max="4" width="9.109375" style="1" customWidth="1"/>
    <col min="5" max="5" width="4.44140625" style="1" customWidth="1"/>
    <col min="6" max="6" width="4.109375" style="1" customWidth="1"/>
    <col min="7" max="7" width="10.33203125" style="1" customWidth="1"/>
    <col min="8" max="8" width="10.5546875" style="1" customWidth="1"/>
    <col min="9" max="9" width="9.109375" style="1" customWidth="1"/>
    <col min="10" max="10" width="11.33203125" style="1" customWidth="1"/>
    <col min="11" max="11" width="13.109375" style="1" customWidth="1"/>
    <col min="12" max="16384" width="9.109375" style="1"/>
  </cols>
  <sheetData>
    <row r="1" spans="1:11" x14ac:dyDescent="0.25">
      <c r="A1" s="134" t="s">
        <v>42</v>
      </c>
      <c r="B1" s="135"/>
      <c r="C1" s="135"/>
      <c r="D1" s="135"/>
      <c r="E1" s="135"/>
      <c r="F1" s="135"/>
      <c r="G1" s="135"/>
      <c r="H1" s="135"/>
      <c r="I1" s="135"/>
      <c r="J1" s="135"/>
      <c r="K1" s="136"/>
    </row>
    <row r="2" spans="1:11" ht="14.4" thickBot="1" x14ac:dyDescent="0.3">
      <c r="A2" s="137" t="s">
        <v>16</v>
      </c>
      <c r="B2" s="138"/>
      <c r="C2" s="138"/>
      <c r="D2" s="138"/>
      <c r="E2" s="138"/>
      <c r="F2" s="138"/>
      <c r="G2" s="138"/>
      <c r="H2" s="138"/>
      <c r="I2" s="138"/>
      <c r="J2" s="138"/>
      <c r="K2" s="139"/>
    </row>
    <row r="3" spans="1:11" ht="16.2" customHeight="1" thickBot="1" x14ac:dyDescent="0.3">
      <c r="A3" s="140" t="s">
        <v>4</v>
      </c>
      <c r="B3" s="141"/>
      <c r="C3" s="142"/>
      <c r="G3" s="68"/>
      <c r="K3" s="69"/>
    </row>
    <row r="4" spans="1:11" ht="15" customHeight="1" x14ac:dyDescent="0.25">
      <c r="A4" s="124" t="s">
        <v>21</v>
      </c>
      <c r="B4" s="124"/>
      <c r="C4" s="125" t="s">
        <v>3</v>
      </c>
      <c r="D4" s="125"/>
      <c r="E4" s="125"/>
      <c r="F4" s="125"/>
      <c r="G4" s="125"/>
      <c r="H4" s="125"/>
      <c r="I4" s="125"/>
      <c r="J4" s="125"/>
      <c r="K4" s="125"/>
    </row>
    <row r="5" spans="1:11" ht="15" customHeight="1" x14ac:dyDescent="0.25">
      <c r="A5" s="129" t="s">
        <v>22</v>
      </c>
      <c r="B5" s="130"/>
      <c r="C5" s="131" t="s">
        <v>24</v>
      </c>
      <c r="D5" s="132"/>
      <c r="E5" s="132"/>
      <c r="F5" s="132"/>
      <c r="G5" s="132"/>
      <c r="H5" s="132"/>
      <c r="I5" s="132"/>
      <c r="J5" s="132"/>
      <c r="K5" s="133"/>
    </row>
    <row r="6" spans="1:11" ht="15" customHeight="1" x14ac:dyDescent="0.25">
      <c r="A6" s="124" t="s">
        <v>20</v>
      </c>
      <c r="B6" s="124"/>
      <c r="C6" s="125" t="s">
        <v>104</v>
      </c>
      <c r="D6" s="125"/>
      <c r="E6" s="125"/>
      <c r="F6" s="125"/>
      <c r="G6" s="125"/>
      <c r="H6" s="125"/>
      <c r="I6" s="125"/>
      <c r="J6" s="125"/>
      <c r="K6" s="125"/>
    </row>
    <row r="7" spans="1:11" ht="15" customHeight="1" x14ac:dyDescent="0.25">
      <c r="A7" s="124" t="s">
        <v>12</v>
      </c>
      <c r="B7" s="124"/>
      <c r="C7" s="125" t="s">
        <v>18</v>
      </c>
      <c r="D7" s="125"/>
      <c r="E7" s="125"/>
      <c r="F7" s="125"/>
      <c r="G7" s="125"/>
      <c r="H7" s="125"/>
      <c r="I7" s="125"/>
      <c r="J7" s="125"/>
      <c r="K7" s="125"/>
    </row>
    <row r="8" spans="1:11" ht="15" customHeight="1" x14ac:dyDescent="0.25">
      <c r="A8" s="129" t="s">
        <v>64</v>
      </c>
      <c r="B8" s="130"/>
      <c r="C8" s="131" t="s">
        <v>65</v>
      </c>
      <c r="D8" s="132"/>
      <c r="E8" s="132"/>
      <c r="F8" s="132"/>
      <c r="G8" s="132"/>
      <c r="H8" s="132"/>
      <c r="I8" s="132"/>
      <c r="J8" s="132"/>
      <c r="K8" s="133"/>
    </row>
    <row r="9" spans="1:11" ht="15" customHeight="1" x14ac:dyDescent="0.25">
      <c r="A9" s="124" t="s">
        <v>35</v>
      </c>
      <c r="B9" s="124"/>
      <c r="C9" s="125" t="s">
        <v>26</v>
      </c>
      <c r="D9" s="125"/>
      <c r="E9" s="125"/>
      <c r="F9" s="125"/>
      <c r="G9" s="125"/>
      <c r="H9" s="125"/>
      <c r="I9" s="125"/>
      <c r="J9" s="125"/>
      <c r="K9" s="125"/>
    </row>
    <row r="10" spans="1:11" ht="15" customHeight="1" x14ac:dyDescent="0.25">
      <c r="A10" s="124" t="s">
        <v>23</v>
      </c>
      <c r="B10" s="124"/>
      <c r="C10" s="125" t="s">
        <v>19</v>
      </c>
      <c r="D10" s="125"/>
      <c r="E10" s="125"/>
      <c r="F10" s="125"/>
      <c r="G10" s="125"/>
      <c r="H10" s="125"/>
      <c r="I10" s="125"/>
      <c r="J10" s="125"/>
      <c r="K10" s="125"/>
    </row>
    <row r="11" spans="1:11" ht="15" customHeight="1" x14ac:dyDescent="0.25">
      <c r="A11" s="93" t="s">
        <v>25</v>
      </c>
      <c r="B11" s="126"/>
      <c r="C11" s="126"/>
      <c r="D11" s="126"/>
      <c r="E11" s="126"/>
      <c r="F11" s="126"/>
      <c r="G11" s="126"/>
      <c r="H11" s="126"/>
      <c r="I11" s="126"/>
      <c r="J11" s="126"/>
      <c r="K11" s="127"/>
    </row>
    <row r="12" spans="1:11" ht="15.75" customHeight="1" x14ac:dyDescent="0.25">
      <c r="A12" s="100" t="s">
        <v>9</v>
      </c>
      <c r="B12" s="100"/>
      <c r="C12" s="100"/>
      <c r="D12" s="100"/>
      <c r="E12" s="100"/>
      <c r="F12" s="100"/>
      <c r="G12" s="128" t="s">
        <v>133</v>
      </c>
      <c r="H12" s="128"/>
      <c r="I12" s="128"/>
      <c r="J12" s="128"/>
      <c r="K12" s="128"/>
    </row>
    <row r="13" spans="1:11" ht="15.75" customHeight="1" x14ac:dyDescent="0.25">
      <c r="A13" s="100" t="s">
        <v>164</v>
      </c>
      <c r="B13" s="100"/>
      <c r="C13" s="100"/>
      <c r="D13" s="100"/>
      <c r="E13" s="100"/>
      <c r="F13" s="100"/>
      <c r="G13" s="101">
        <v>46084</v>
      </c>
      <c r="H13" s="102"/>
      <c r="I13" s="102"/>
      <c r="J13" s="102"/>
      <c r="K13" s="103"/>
    </row>
    <row r="14" spans="1:11" ht="15.75" customHeight="1" x14ac:dyDescent="0.25">
      <c r="A14" s="100" t="s">
        <v>2</v>
      </c>
      <c r="B14" s="100"/>
      <c r="C14" s="100"/>
      <c r="D14" s="100"/>
      <c r="E14" s="100"/>
      <c r="F14" s="100"/>
      <c r="G14" s="101">
        <v>47179</v>
      </c>
      <c r="H14" s="102"/>
      <c r="I14" s="102"/>
      <c r="J14" s="102"/>
      <c r="K14" s="103"/>
    </row>
    <row r="15" spans="1:11" s="4" customFormat="1" ht="14.25" customHeight="1" x14ac:dyDescent="0.3">
      <c r="A15" s="119" t="s">
        <v>13</v>
      </c>
      <c r="B15" s="119"/>
      <c r="C15" s="119"/>
      <c r="D15" s="119"/>
      <c r="E15" s="119"/>
      <c r="F15" s="119"/>
      <c r="G15" s="120" t="s">
        <v>163</v>
      </c>
      <c r="H15" s="120"/>
      <c r="I15" s="120"/>
      <c r="J15" s="120"/>
      <c r="K15" s="120"/>
    </row>
    <row r="16" spans="1:11" ht="15.75" customHeight="1" x14ac:dyDescent="0.25">
      <c r="A16" s="96" t="s">
        <v>131</v>
      </c>
      <c r="B16" s="97"/>
      <c r="C16" s="97"/>
      <c r="D16" s="97"/>
      <c r="E16" s="97"/>
      <c r="F16" s="97"/>
      <c r="G16" s="97"/>
      <c r="H16" s="97"/>
      <c r="I16" s="97"/>
      <c r="J16" s="97"/>
      <c r="K16" s="98"/>
    </row>
    <row r="17" spans="1:11" s="2" customFormat="1" x14ac:dyDescent="0.25">
      <c r="A17" s="152" t="s">
        <v>28</v>
      </c>
      <c r="B17" s="153"/>
      <c r="C17" s="153"/>
      <c r="D17" s="153"/>
      <c r="E17" s="153"/>
      <c r="F17" s="154"/>
      <c r="G17" s="43" t="s">
        <v>29</v>
      </c>
      <c r="H17" s="43" t="s">
        <v>162</v>
      </c>
      <c r="I17" s="44" t="s">
        <v>43</v>
      </c>
      <c r="J17" s="44" t="s">
        <v>134</v>
      </c>
      <c r="K17" s="44" t="s">
        <v>135</v>
      </c>
    </row>
    <row r="18" spans="1:11" s="3" customFormat="1" ht="15.75" customHeight="1" x14ac:dyDescent="0.25">
      <c r="A18" s="96" t="s">
        <v>27</v>
      </c>
      <c r="B18" s="97"/>
      <c r="C18" s="97"/>
      <c r="D18" s="97"/>
      <c r="E18" s="97"/>
      <c r="F18" s="97"/>
      <c r="G18" s="97"/>
      <c r="H18" s="97"/>
      <c r="I18" s="97"/>
      <c r="J18" s="97"/>
      <c r="K18" s="98"/>
    </row>
    <row r="19" spans="1:11" ht="58.2" customHeight="1" x14ac:dyDescent="0.25">
      <c r="A19" s="155" t="s">
        <v>47</v>
      </c>
      <c r="B19" s="156"/>
      <c r="C19" s="156"/>
      <c r="D19" s="156"/>
      <c r="E19" s="156"/>
      <c r="F19" s="157"/>
      <c r="G19" s="8" t="s">
        <v>31</v>
      </c>
      <c r="H19" s="8">
        <v>84.1</v>
      </c>
      <c r="I19" s="9"/>
      <c r="J19" s="10">
        <f>SUM(H19*I19)</f>
        <v>0</v>
      </c>
      <c r="K19" s="47">
        <f>SUM(J19*3)</f>
        <v>0</v>
      </c>
    </row>
    <row r="20" spans="1:11" ht="81.599999999999994" customHeight="1" x14ac:dyDescent="0.25">
      <c r="A20" s="99" t="s">
        <v>63</v>
      </c>
      <c r="B20" s="99"/>
      <c r="C20" s="99"/>
      <c r="D20" s="99"/>
      <c r="E20" s="99"/>
      <c r="F20" s="99"/>
      <c r="G20" s="11" t="s">
        <v>48</v>
      </c>
      <c r="H20" s="11">
        <v>7.15</v>
      </c>
      <c r="I20" s="9"/>
      <c r="J20" s="10">
        <f t="shared" ref="J20:J24" si="0">SUM(H20*I20)</f>
        <v>0</v>
      </c>
      <c r="K20" s="47">
        <f t="shared" ref="K20:K21" si="1">SUM(J20*3)</f>
        <v>0</v>
      </c>
    </row>
    <row r="21" spans="1:11" ht="42" customHeight="1" x14ac:dyDescent="0.25">
      <c r="A21" s="81" t="s">
        <v>49</v>
      </c>
      <c r="B21" s="82"/>
      <c r="C21" s="82"/>
      <c r="D21" s="82"/>
      <c r="E21" s="82"/>
      <c r="F21" s="83"/>
      <c r="G21" s="11" t="s">
        <v>50</v>
      </c>
      <c r="H21" s="11">
        <v>18.47</v>
      </c>
      <c r="I21" s="9"/>
      <c r="J21" s="10">
        <f t="shared" si="0"/>
        <v>0</v>
      </c>
      <c r="K21" s="47">
        <f t="shared" si="1"/>
        <v>0</v>
      </c>
    </row>
    <row r="22" spans="1:11" x14ac:dyDescent="0.25">
      <c r="A22" s="158" t="s">
        <v>51</v>
      </c>
      <c r="B22" s="159"/>
      <c r="C22" s="159"/>
      <c r="D22" s="159"/>
      <c r="E22" s="159"/>
      <c r="F22" s="160"/>
      <c r="G22" s="11" t="s">
        <v>30</v>
      </c>
      <c r="H22" s="11">
        <v>6.7370000000000001</v>
      </c>
      <c r="I22" s="12"/>
      <c r="J22" s="10">
        <f t="shared" si="0"/>
        <v>0</v>
      </c>
      <c r="K22" s="47">
        <f t="shared" ref="K22:K24" si="2">SUM(J22*3)</f>
        <v>0</v>
      </c>
    </row>
    <row r="23" spans="1:11" x14ac:dyDescent="0.25">
      <c r="A23" s="85" t="s">
        <v>52</v>
      </c>
      <c r="B23" s="86"/>
      <c r="C23" s="86"/>
      <c r="D23" s="86"/>
      <c r="E23" s="86"/>
      <c r="F23" s="87"/>
      <c r="G23" s="11" t="s">
        <v>54</v>
      </c>
      <c r="H23" s="11">
        <v>2.2080000000000002</v>
      </c>
      <c r="I23" s="9"/>
      <c r="J23" s="10">
        <f t="shared" si="0"/>
        <v>0</v>
      </c>
      <c r="K23" s="47">
        <f t="shared" si="2"/>
        <v>0</v>
      </c>
    </row>
    <row r="24" spans="1:11" ht="13.95" customHeight="1" x14ac:dyDescent="0.25">
      <c r="A24" s="85" t="s">
        <v>53</v>
      </c>
      <c r="B24" s="86"/>
      <c r="C24" s="86"/>
      <c r="D24" s="86"/>
      <c r="E24" s="86"/>
      <c r="F24" s="87"/>
      <c r="G24" s="11" t="s">
        <v>154</v>
      </c>
      <c r="H24" s="70">
        <v>1.8819999999999999</v>
      </c>
      <c r="I24" s="12"/>
      <c r="J24" s="10">
        <f t="shared" si="0"/>
        <v>0</v>
      </c>
      <c r="K24" s="47">
        <f t="shared" si="2"/>
        <v>0</v>
      </c>
    </row>
    <row r="25" spans="1:11" ht="16.5" customHeight="1" x14ac:dyDescent="0.25">
      <c r="A25" s="88" t="s">
        <v>32</v>
      </c>
      <c r="B25" s="104"/>
      <c r="C25" s="104"/>
      <c r="D25" s="104"/>
      <c r="E25" s="104"/>
      <c r="F25" s="104"/>
      <c r="G25" s="105" cm="1">
        <f t="array" ref="G25">SUM(H19:H24*3)</f>
        <v>361.64100000000002</v>
      </c>
      <c r="H25" s="91"/>
      <c r="I25" s="92"/>
      <c r="J25" s="13">
        <f>SUM(J19:J24)</f>
        <v>0</v>
      </c>
      <c r="K25" s="48">
        <f>SUM(K19:K24)</f>
        <v>0</v>
      </c>
    </row>
    <row r="26" spans="1:11" x14ac:dyDescent="0.25">
      <c r="A26" s="93" t="s">
        <v>33</v>
      </c>
      <c r="B26" s="94"/>
      <c r="C26" s="94"/>
      <c r="D26" s="94"/>
      <c r="E26" s="94"/>
      <c r="F26" s="94"/>
      <c r="G26" s="94"/>
      <c r="H26" s="94"/>
      <c r="I26" s="94"/>
      <c r="J26" s="94"/>
      <c r="K26" s="95"/>
    </row>
    <row r="27" spans="1:11" x14ac:dyDescent="0.25">
      <c r="A27" s="146" t="s">
        <v>55</v>
      </c>
      <c r="B27" s="147"/>
      <c r="C27" s="147"/>
      <c r="D27" s="147"/>
      <c r="E27" s="147"/>
      <c r="F27" s="148"/>
      <c r="G27" s="14" t="s">
        <v>36</v>
      </c>
      <c r="H27" s="14">
        <v>4.1669999999999998</v>
      </c>
      <c r="I27" s="9"/>
      <c r="J27" s="10">
        <f>SUM(H27*I27)</f>
        <v>0</v>
      </c>
      <c r="K27" s="47">
        <f>SUM(J27*3)</f>
        <v>0</v>
      </c>
    </row>
    <row r="28" spans="1:11" ht="32.25" customHeight="1" x14ac:dyDescent="0.25">
      <c r="A28" s="99" t="s">
        <v>56</v>
      </c>
      <c r="B28" s="99"/>
      <c r="C28" s="99"/>
      <c r="D28" s="99"/>
      <c r="E28" s="99"/>
      <c r="F28" s="99"/>
      <c r="G28" s="14" t="s">
        <v>37</v>
      </c>
      <c r="H28" s="14">
        <v>2.9180000000000001</v>
      </c>
      <c r="I28" s="12"/>
      <c r="J28" s="10">
        <f>SUM(H28*I28)</f>
        <v>0</v>
      </c>
      <c r="K28" s="47">
        <f t="shared" ref="K28:K34" si="3">SUM(J28*3)</f>
        <v>0</v>
      </c>
    </row>
    <row r="29" spans="1:11" x14ac:dyDescent="0.25">
      <c r="A29" s="149" t="s">
        <v>57</v>
      </c>
      <c r="B29" s="150"/>
      <c r="C29" s="150"/>
      <c r="D29" s="150"/>
      <c r="E29" s="150"/>
      <c r="F29" s="151"/>
      <c r="G29" s="14" t="s">
        <v>38</v>
      </c>
      <c r="H29" s="15">
        <v>5.577</v>
      </c>
      <c r="I29" s="9"/>
      <c r="J29" s="10">
        <f t="shared" ref="J29:J34" si="4">SUM(H29*I29)</f>
        <v>0</v>
      </c>
      <c r="K29" s="47">
        <f t="shared" si="3"/>
        <v>0</v>
      </c>
    </row>
    <row r="30" spans="1:11" ht="14.4" customHeight="1" x14ac:dyDescent="0.25">
      <c r="A30" s="81" t="s">
        <v>58</v>
      </c>
      <c r="B30" s="82"/>
      <c r="C30" s="82"/>
      <c r="D30" s="82"/>
      <c r="E30" s="82"/>
      <c r="F30" s="83"/>
      <c r="G30" s="14" t="s">
        <v>39</v>
      </c>
      <c r="H30" s="15">
        <v>3.363</v>
      </c>
      <c r="I30" s="12"/>
      <c r="J30" s="10">
        <f t="shared" si="4"/>
        <v>0</v>
      </c>
      <c r="K30" s="47">
        <f t="shared" si="3"/>
        <v>0</v>
      </c>
    </row>
    <row r="31" spans="1:11" x14ac:dyDescent="0.25">
      <c r="A31" s="81" t="s">
        <v>59</v>
      </c>
      <c r="B31" s="82"/>
      <c r="C31" s="82"/>
      <c r="D31" s="82"/>
      <c r="E31" s="82"/>
      <c r="F31" s="83"/>
      <c r="G31" s="14" t="s">
        <v>40</v>
      </c>
      <c r="H31" s="16">
        <v>1.802</v>
      </c>
      <c r="I31" s="9"/>
      <c r="J31" s="10">
        <f t="shared" si="4"/>
        <v>0</v>
      </c>
      <c r="K31" s="47">
        <f t="shared" si="3"/>
        <v>0</v>
      </c>
    </row>
    <row r="32" spans="1:11" ht="15" customHeight="1" x14ac:dyDescent="0.25">
      <c r="A32" s="143" t="s">
        <v>60</v>
      </c>
      <c r="B32" s="144"/>
      <c r="C32" s="144"/>
      <c r="D32" s="144"/>
      <c r="E32" s="144"/>
      <c r="F32" s="145"/>
      <c r="G32" s="14" t="s">
        <v>41</v>
      </c>
      <c r="H32" s="15">
        <v>7.4999999999999997E-2</v>
      </c>
      <c r="I32" s="12"/>
      <c r="J32" s="10">
        <f t="shared" si="4"/>
        <v>0</v>
      </c>
      <c r="K32" s="47">
        <f t="shared" si="3"/>
        <v>0</v>
      </c>
    </row>
    <row r="33" spans="1:11" ht="13.95" customHeight="1" x14ac:dyDescent="0.25">
      <c r="A33" s="143" t="s">
        <v>61</v>
      </c>
      <c r="B33" s="144"/>
      <c r="C33" s="144"/>
      <c r="D33" s="144"/>
      <c r="E33" s="144"/>
      <c r="F33" s="145"/>
      <c r="G33" s="14" t="s">
        <v>44</v>
      </c>
      <c r="H33" s="15">
        <v>1.085</v>
      </c>
      <c r="I33" s="12"/>
      <c r="J33" s="10">
        <f t="shared" si="4"/>
        <v>0</v>
      </c>
      <c r="K33" s="47">
        <f t="shared" si="3"/>
        <v>0</v>
      </c>
    </row>
    <row r="34" spans="1:11" ht="13.95" customHeight="1" x14ac:dyDescent="0.25">
      <c r="A34" s="143" t="s">
        <v>62</v>
      </c>
      <c r="B34" s="144"/>
      <c r="C34" s="144"/>
      <c r="D34" s="144"/>
      <c r="E34" s="144"/>
      <c r="F34" s="145"/>
      <c r="G34" s="14" t="s">
        <v>45</v>
      </c>
      <c r="H34" s="15">
        <v>0.13</v>
      </c>
      <c r="I34" s="12"/>
      <c r="J34" s="10">
        <f t="shared" si="4"/>
        <v>0</v>
      </c>
      <c r="K34" s="47">
        <f t="shared" si="3"/>
        <v>0</v>
      </c>
    </row>
    <row r="35" spans="1:11" x14ac:dyDescent="0.25">
      <c r="A35" s="88" t="s">
        <v>34</v>
      </c>
      <c r="B35" s="89"/>
      <c r="C35" s="89"/>
      <c r="D35" s="89"/>
      <c r="E35" s="89"/>
      <c r="F35" s="89"/>
      <c r="G35" s="105" cm="1">
        <f t="array" ref="G35">SUM(H27:H34*3)</f>
        <v>57.351000000000006</v>
      </c>
      <c r="H35" s="91"/>
      <c r="I35" s="92"/>
      <c r="J35" s="17">
        <f>SUM(J27:J34)</f>
        <v>0</v>
      </c>
      <c r="K35" s="45">
        <f>SUM(K27:K34)</f>
        <v>0</v>
      </c>
    </row>
    <row r="36" spans="1:11" s="3" customFormat="1" ht="15.75" customHeight="1" x14ac:dyDescent="0.25">
      <c r="A36" s="88" t="s">
        <v>155</v>
      </c>
      <c r="B36" s="89"/>
      <c r="C36" s="89"/>
      <c r="D36" s="89"/>
      <c r="E36" s="89"/>
      <c r="F36" s="89"/>
      <c r="G36" s="89"/>
      <c r="H36" s="89"/>
      <c r="I36" s="118"/>
      <c r="J36" s="18">
        <f>SUM(J25,J35)</f>
        <v>0</v>
      </c>
      <c r="K36" s="46">
        <f>SUM(J36*3)</f>
        <v>0</v>
      </c>
    </row>
    <row r="37" spans="1:11" ht="16.5" customHeight="1" x14ac:dyDescent="0.25">
      <c r="A37" s="109" t="s">
        <v>46</v>
      </c>
      <c r="B37" s="110"/>
      <c r="C37" s="110"/>
      <c r="D37" s="110"/>
      <c r="E37" s="110"/>
      <c r="F37" s="110"/>
      <c r="G37" s="6"/>
      <c r="H37" s="8">
        <v>25</v>
      </c>
      <c r="I37" s="22"/>
      <c r="J37" s="23">
        <f>SUM(I37*H37)</f>
        <v>0</v>
      </c>
      <c r="K37" s="22">
        <f>SUM(J37*3)</f>
        <v>0</v>
      </c>
    </row>
    <row r="38" spans="1:11" s="24" customFormat="1" x14ac:dyDescent="0.25">
      <c r="A38" s="109" t="s">
        <v>98</v>
      </c>
      <c r="B38" s="110"/>
      <c r="C38" s="110"/>
      <c r="D38" s="110"/>
      <c r="E38" s="110"/>
      <c r="F38" s="110"/>
      <c r="G38" s="21"/>
      <c r="H38" s="8">
        <v>15</v>
      </c>
      <c r="I38" s="22"/>
      <c r="J38" s="23">
        <f>SUM(H38*I38)</f>
        <v>0</v>
      </c>
      <c r="K38" s="22">
        <f>SUM(J38*3)</f>
        <v>0</v>
      </c>
    </row>
    <row r="39" spans="1:11" ht="15.75" customHeight="1" x14ac:dyDescent="0.25">
      <c r="A39" s="111" t="s">
        <v>150</v>
      </c>
      <c r="B39" s="112"/>
      <c r="C39" s="112"/>
      <c r="D39" s="112"/>
      <c r="E39" s="112"/>
      <c r="F39" s="112"/>
      <c r="G39" s="112"/>
      <c r="H39" s="112"/>
      <c r="I39" s="112"/>
      <c r="J39" s="113"/>
      <c r="K39" s="5">
        <f>SUM(K36:K38)</f>
        <v>0</v>
      </c>
    </row>
    <row r="40" spans="1:11" x14ac:dyDescent="0.25">
      <c r="A40" s="77" t="s">
        <v>15</v>
      </c>
      <c r="B40" s="77"/>
      <c r="C40" s="77"/>
      <c r="D40" s="77"/>
      <c r="E40" s="78"/>
      <c r="F40" s="79"/>
      <c r="G40" s="79"/>
      <c r="H40" s="79"/>
      <c r="I40" s="79"/>
      <c r="J40" s="79"/>
      <c r="K40" s="80"/>
    </row>
    <row r="41" spans="1:11" ht="15" customHeight="1" x14ac:dyDescent="0.25">
      <c r="A41" s="72" t="s">
        <v>14</v>
      </c>
      <c r="B41" s="72"/>
      <c r="C41" s="72"/>
      <c r="D41" s="72"/>
      <c r="E41" s="73"/>
      <c r="F41" s="73"/>
      <c r="G41" s="73"/>
      <c r="H41" s="73"/>
      <c r="I41" s="73"/>
      <c r="J41" s="73"/>
      <c r="K41" s="73"/>
    </row>
    <row r="42" spans="1:11" ht="15.75" customHeight="1" x14ac:dyDescent="0.25">
      <c r="A42" s="72" t="s">
        <v>0</v>
      </c>
      <c r="B42" s="72"/>
      <c r="C42" s="72"/>
      <c r="D42" s="72"/>
      <c r="E42" s="73"/>
      <c r="F42" s="73"/>
      <c r="G42" s="73"/>
      <c r="H42" s="73"/>
      <c r="I42" s="73"/>
      <c r="J42" s="73"/>
      <c r="K42" s="73"/>
    </row>
    <row r="43" spans="1:11" x14ac:dyDescent="0.25">
      <c r="A43" s="72" t="s">
        <v>1</v>
      </c>
      <c r="B43" s="72"/>
      <c r="C43" s="72"/>
      <c r="D43" s="72"/>
      <c r="E43" s="73"/>
      <c r="F43" s="73"/>
      <c r="G43" s="73"/>
      <c r="H43" s="73"/>
      <c r="I43" s="73"/>
      <c r="J43" s="73"/>
      <c r="K43" s="73"/>
    </row>
    <row r="44" spans="1:11" ht="24" customHeight="1" x14ac:dyDescent="0.25">
      <c r="A44" s="74" t="s">
        <v>161</v>
      </c>
      <c r="B44" s="75"/>
      <c r="C44" s="75"/>
      <c r="D44" s="75"/>
      <c r="E44" s="75"/>
      <c r="F44" s="75"/>
      <c r="G44" s="75"/>
      <c r="H44" s="75"/>
      <c r="I44" s="75"/>
      <c r="J44" s="75"/>
      <c r="K44" s="76"/>
    </row>
  </sheetData>
  <sheetProtection insertRows="0" deleteRows="0" selectLockedCells="1"/>
  <mergeCells count="61">
    <mergeCell ref="A5:B5"/>
    <mergeCell ref="C5:K5"/>
    <mergeCell ref="A1:K1"/>
    <mergeCell ref="A2:K2"/>
    <mergeCell ref="A3:C3"/>
    <mergeCell ref="A4:B4"/>
    <mergeCell ref="C4:K4"/>
    <mergeCell ref="A13:F13"/>
    <mergeCell ref="G13:K13"/>
    <mergeCell ref="A6:B6"/>
    <mergeCell ref="C6:K6"/>
    <mergeCell ref="A7:B7"/>
    <mergeCell ref="C7:K7"/>
    <mergeCell ref="A9:B9"/>
    <mergeCell ref="C9:K9"/>
    <mergeCell ref="A10:B10"/>
    <mergeCell ref="C10:K10"/>
    <mergeCell ref="A11:K11"/>
    <mergeCell ref="A12:F12"/>
    <mergeCell ref="G12:K12"/>
    <mergeCell ref="A23:F23"/>
    <mergeCell ref="A14:F14"/>
    <mergeCell ref="G14:K14"/>
    <mergeCell ref="A15:F15"/>
    <mergeCell ref="G15:K15"/>
    <mergeCell ref="A16:K16"/>
    <mergeCell ref="A17:F17"/>
    <mergeCell ref="A18:K18"/>
    <mergeCell ref="A19:F19"/>
    <mergeCell ref="A20:F20"/>
    <mergeCell ref="A21:F21"/>
    <mergeCell ref="A22:F22"/>
    <mergeCell ref="A39:J39"/>
    <mergeCell ref="A34:F34"/>
    <mergeCell ref="A24:F24"/>
    <mergeCell ref="A25:F25"/>
    <mergeCell ref="G25:I25"/>
    <mergeCell ref="A26:K26"/>
    <mergeCell ref="A27:F27"/>
    <mergeCell ref="A28:F28"/>
    <mergeCell ref="A29:F29"/>
    <mergeCell ref="A30:F30"/>
    <mergeCell ref="A31:F31"/>
    <mergeCell ref="A32:F32"/>
    <mergeCell ref="A33:F33"/>
    <mergeCell ref="A44:K44"/>
    <mergeCell ref="A43:D43"/>
    <mergeCell ref="E43:K43"/>
    <mergeCell ref="A8:B8"/>
    <mergeCell ref="C8:K8"/>
    <mergeCell ref="A40:D40"/>
    <mergeCell ref="E40:K40"/>
    <mergeCell ref="A41:D41"/>
    <mergeCell ref="E41:K41"/>
    <mergeCell ref="A42:D42"/>
    <mergeCell ref="E42:K42"/>
    <mergeCell ref="A35:F35"/>
    <mergeCell ref="G35:I35"/>
    <mergeCell ref="A36:I36"/>
    <mergeCell ref="A37:F37"/>
    <mergeCell ref="A38:F38"/>
  </mergeCells>
  <pageMargins left="0.7" right="0.7" top="0.5" bottom="0.5" header="0.3" footer="0.3"/>
  <pageSetup scale="87"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7FBAB2-8A3D-4564-91AD-A4902FD59CEC}">
  <sheetPr>
    <tabColor rgb="FF00B050"/>
    <pageSetUpPr fitToPage="1"/>
  </sheetPr>
  <dimension ref="A1:K56"/>
  <sheetViews>
    <sheetView showGridLines="0" showZeros="0" view="pageLayout" zoomScale="111" zoomScaleNormal="100" zoomScalePageLayoutView="111" workbookViewId="0">
      <selection activeCell="A10" sqref="A10:B10"/>
    </sheetView>
  </sheetViews>
  <sheetFormatPr defaultColWidth="9.109375" defaultRowHeight="13.8" x14ac:dyDescent="0.25"/>
  <cols>
    <col min="1" max="1" width="18" style="1" customWidth="1"/>
    <col min="2" max="2" width="9.33203125" style="1" customWidth="1"/>
    <col min="3" max="3" width="3.6640625" style="1" customWidth="1"/>
    <col min="4" max="4" width="9.109375" style="1" customWidth="1"/>
    <col min="5" max="5" width="4.44140625" style="1" customWidth="1"/>
    <col min="6" max="6" width="4.109375" style="1" customWidth="1"/>
    <col min="7" max="7" width="10.33203125" style="1" customWidth="1"/>
    <col min="8" max="8" width="10.44140625" style="1" customWidth="1"/>
    <col min="9" max="9" width="9.44140625" style="1" bestFit="1" customWidth="1"/>
    <col min="10" max="10" width="11.33203125" style="1" customWidth="1"/>
    <col min="11" max="11" width="12.88671875" style="1" bestFit="1" customWidth="1"/>
    <col min="12" max="16384" width="9.109375" style="1"/>
  </cols>
  <sheetData>
    <row r="1" spans="1:11" x14ac:dyDescent="0.25">
      <c r="A1" s="134" t="s">
        <v>42</v>
      </c>
      <c r="B1" s="135"/>
      <c r="C1" s="135"/>
      <c r="D1" s="135"/>
      <c r="E1" s="135"/>
      <c r="F1" s="135"/>
      <c r="G1" s="135"/>
      <c r="H1" s="135"/>
      <c r="I1" s="135"/>
      <c r="J1" s="135"/>
      <c r="K1" s="136"/>
    </row>
    <row r="2" spans="1:11" ht="12" customHeight="1" thickBot="1" x14ac:dyDescent="0.3">
      <c r="A2" s="137" t="s">
        <v>16</v>
      </c>
      <c r="B2" s="138"/>
      <c r="C2" s="138"/>
      <c r="D2" s="138"/>
      <c r="E2" s="138"/>
      <c r="F2" s="138"/>
      <c r="G2" s="138"/>
      <c r="H2" s="138"/>
      <c r="I2" s="138"/>
      <c r="J2" s="138"/>
      <c r="K2" s="139"/>
    </row>
    <row r="3" spans="1:11" ht="12" customHeight="1" thickBot="1" x14ac:dyDescent="0.3">
      <c r="A3" s="140" t="s">
        <v>4</v>
      </c>
      <c r="B3" s="141"/>
      <c r="C3" s="142"/>
      <c r="G3" s="68"/>
      <c r="K3" s="69"/>
    </row>
    <row r="4" spans="1:11" ht="15" customHeight="1" x14ac:dyDescent="0.25">
      <c r="A4" s="124" t="s">
        <v>21</v>
      </c>
      <c r="B4" s="124"/>
      <c r="C4" s="125" t="s">
        <v>3</v>
      </c>
      <c r="D4" s="125"/>
      <c r="E4" s="125"/>
      <c r="F4" s="125"/>
      <c r="G4" s="125"/>
      <c r="H4" s="125"/>
      <c r="I4" s="125"/>
      <c r="J4" s="125"/>
      <c r="K4" s="125"/>
    </row>
    <row r="5" spans="1:11" ht="15" customHeight="1" x14ac:dyDescent="0.25">
      <c r="A5" s="129" t="s">
        <v>22</v>
      </c>
      <c r="B5" s="130"/>
      <c r="C5" s="131" t="s">
        <v>24</v>
      </c>
      <c r="D5" s="132"/>
      <c r="E5" s="132"/>
      <c r="F5" s="132"/>
      <c r="G5" s="132"/>
      <c r="H5" s="132"/>
      <c r="I5" s="132"/>
      <c r="J5" s="132"/>
      <c r="K5" s="133"/>
    </row>
    <row r="6" spans="1:11" ht="15" customHeight="1" x14ac:dyDescent="0.25">
      <c r="A6" s="124" t="s">
        <v>20</v>
      </c>
      <c r="B6" s="124"/>
      <c r="C6" s="125" t="s">
        <v>137</v>
      </c>
      <c r="D6" s="125"/>
      <c r="E6" s="125"/>
      <c r="F6" s="125"/>
      <c r="G6" s="125"/>
      <c r="H6" s="125"/>
      <c r="I6" s="125"/>
      <c r="J6" s="125"/>
      <c r="K6" s="125"/>
    </row>
    <row r="7" spans="1:11" ht="15" customHeight="1" x14ac:dyDescent="0.25">
      <c r="A7" s="124" t="s">
        <v>12</v>
      </c>
      <c r="B7" s="124"/>
      <c r="C7" s="125" t="s">
        <v>102</v>
      </c>
      <c r="D7" s="125"/>
      <c r="E7" s="125"/>
      <c r="F7" s="125"/>
      <c r="G7" s="125"/>
      <c r="H7" s="125"/>
      <c r="I7" s="125"/>
      <c r="J7" s="125"/>
      <c r="K7" s="125"/>
    </row>
    <row r="8" spans="1:11" ht="15" customHeight="1" x14ac:dyDescent="0.25">
      <c r="A8" s="129" t="s">
        <v>64</v>
      </c>
      <c r="B8" s="130"/>
      <c r="C8" s="131" t="s">
        <v>66</v>
      </c>
      <c r="D8" s="132"/>
      <c r="E8" s="132"/>
      <c r="F8" s="132"/>
      <c r="G8" s="132"/>
      <c r="H8" s="132"/>
      <c r="I8" s="132"/>
      <c r="J8" s="132"/>
      <c r="K8" s="133"/>
    </row>
    <row r="9" spans="1:11" x14ac:dyDescent="0.25">
      <c r="A9" s="124" t="s">
        <v>35</v>
      </c>
      <c r="B9" s="124"/>
      <c r="C9" s="125" t="s">
        <v>103</v>
      </c>
      <c r="D9" s="125"/>
      <c r="E9" s="125"/>
      <c r="F9" s="125"/>
      <c r="G9" s="125"/>
      <c r="H9" s="125"/>
      <c r="I9" s="125"/>
      <c r="J9" s="125"/>
      <c r="K9" s="125"/>
    </row>
    <row r="10" spans="1:11" x14ac:dyDescent="0.25">
      <c r="A10" s="124" t="s">
        <v>23</v>
      </c>
      <c r="B10" s="124"/>
      <c r="C10" s="125" t="s">
        <v>110</v>
      </c>
      <c r="D10" s="125"/>
      <c r="E10" s="125"/>
      <c r="F10" s="125"/>
      <c r="G10" s="125"/>
      <c r="H10" s="125"/>
      <c r="I10" s="125"/>
      <c r="J10" s="125"/>
      <c r="K10" s="125"/>
    </row>
    <row r="11" spans="1:11" ht="15" customHeight="1" x14ac:dyDescent="0.25">
      <c r="A11" s="93" t="s">
        <v>25</v>
      </c>
      <c r="B11" s="126"/>
      <c r="C11" s="126"/>
      <c r="D11" s="126"/>
      <c r="E11" s="126"/>
      <c r="F11" s="126"/>
      <c r="G11" s="126"/>
      <c r="H11" s="126"/>
      <c r="I11" s="126"/>
      <c r="J11" s="126"/>
      <c r="K11" s="127"/>
    </row>
    <row r="12" spans="1:11" ht="15.75" customHeight="1" x14ac:dyDescent="0.25">
      <c r="A12" s="100" t="s">
        <v>9</v>
      </c>
      <c r="B12" s="100"/>
      <c r="C12" s="100"/>
      <c r="D12" s="100"/>
      <c r="E12" s="100"/>
      <c r="F12" s="100"/>
      <c r="G12" s="128" t="s">
        <v>133</v>
      </c>
      <c r="H12" s="128"/>
      <c r="I12" s="128"/>
      <c r="J12" s="128"/>
      <c r="K12" s="128"/>
    </row>
    <row r="13" spans="1:11" ht="15.75" customHeight="1" x14ac:dyDescent="0.25">
      <c r="A13" s="100" t="s">
        <v>164</v>
      </c>
      <c r="B13" s="100"/>
      <c r="C13" s="100"/>
      <c r="D13" s="100"/>
      <c r="E13" s="100"/>
      <c r="F13" s="100"/>
      <c r="G13" s="101">
        <v>46084</v>
      </c>
      <c r="H13" s="102"/>
      <c r="I13" s="102"/>
      <c r="J13" s="102"/>
      <c r="K13" s="103"/>
    </row>
    <row r="14" spans="1:11" ht="15.75" customHeight="1" x14ac:dyDescent="0.25">
      <c r="A14" s="100" t="s">
        <v>2</v>
      </c>
      <c r="B14" s="100"/>
      <c r="C14" s="100"/>
      <c r="D14" s="100"/>
      <c r="E14" s="100"/>
      <c r="F14" s="100"/>
      <c r="G14" s="101">
        <v>47179</v>
      </c>
      <c r="H14" s="102"/>
      <c r="I14" s="102"/>
      <c r="J14" s="102"/>
      <c r="K14" s="103"/>
    </row>
    <row r="15" spans="1:11" s="4" customFormat="1" ht="14.25" customHeight="1" x14ac:dyDescent="0.3">
      <c r="A15" s="119" t="s">
        <v>13</v>
      </c>
      <c r="B15" s="119"/>
      <c r="C15" s="119"/>
      <c r="D15" s="119"/>
      <c r="E15" s="119"/>
      <c r="F15" s="119"/>
      <c r="G15" s="120" t="s">
        <v>163</v>
      </c>
      <c r="H15" s="120"/>
      <c r="I15" s="120"/>
      <c r="J15" s="120"/>
      <c r="K15" s="120"/>
    </row>
    <row r="16" spans="1:11" ht="15.75" customHeight="1" x14ac:dyDescent="0.25">
      <c r="A16" s="96" t="s">
        <v>131</v>
      </c>
      <c r="B16" s="97"/>
      <c r="C16" s="97"/>
      <c r="D16" s="97"/>
      <c r="E16" s="97"/>
      <c r="F16" s="97"/>
      <c r="G16" s="97"/>
      <c r="H16" s="97"/>
      <c r="I16" s="97"/>
      <c r="J16" s="97"/>
      <c r="K16" s="98"/>
    </row>
    <row r="17" spans="1:11" s="37" customFormat="1" ht="14.4" customHeight="1" x14ac:dyDescent="0.3">
      <c r="A17" s="121" t="s">
        <v>28</v>
      </c>
      <c r="B17" s="122"/>
      <c r="C17" s="122"/>
      <c r="D17" s="122"/>
      <c r="E17" s="122"/>
      <c r="F17" s="123"/>
      <c r="G17" s="36" t="s">
        <v>29</v>
      </c>
      <c r="H17" s="36" t="s">
        <v>162</v>
      </c>
      <c r="I17" s="44" t="s">
        <v>43</v>
      </c>
      <c r="J17" s="44" t="s">
        <v>134</v>
      </c>
      <c r="K17" s="44" t="s">
        <v>135</v>
      </c>
    </row>
    <row r="18" spans="1:11" s="3" customFormat="1" ht="15.75" customHeight="1" x14ac:dyDescent="0.25">
      <c r="A18" s="96" t="s">
        <v>67</v>
      </c>
      <c r="B18" s="97"/>
      <c r="C18" s="97"/>
      <c r="D18" s="97"/>
      <c r="E18" s="97"/>
      <c r="F18" s="97"/>
      <c r="G18" s="97"/>
      <c r="H18" s="97"/>
      <c r="I18" s="97"/>
      <c r="J18" s="97"/>
      <c r="K18" s="98"/>
    </row>
    <row r="19" spans="1:11" x14ac:dyDescent="0.25">
      <c r="A19" s="99" t="s">
        <v>68</v>
      </c>
      <c r="B19" s="99"/>
      <c r="C19" s="99"/>
      <c r="D19" s="99"/>
      <c r="E19" s="99"/>
      <c r="F19" s="99"/>
      <c r="G19" s="8" t="s">
        <v>36</v>
      </c>
      <c r="H19" s="8">
        <v>2.6</v>
      </c>
      <c r="I19" s="9"/>
      <c r="J19" s="10">
        <f>SUM(H19*I19)</f>
        <v>0</v>
      </c>
      <c r="K19" s="47">
        <f>SUM(J19*3)</f>
        <v>0</v>
      </c>
    </row>
    <row r="20" spans="1:11" x14ac:dyDescent="0.25">
      <c r="A20" s="84" t="s">
        <v>69</v>
      </c>
      <c r="B20" s="84"/>
      <c r="C20" s="84"/>
      <c r="D20" s="84"/>
      <c r="E20" s="84"/>
      <c r="F20" s="84"/>
      <c r="G20" s="11" t="s">
        <v>36</v>
      </c>
      <c r="H20" s="11">
        <v>3.6</v>
      </c>
      <c r="I20" s="9"/>
      <c r="J20" s="10">
        <f t="shared" ref="J20:J21" si="0">SUM(H20*I20)</f>
        <v>0</v>
      </c>
      <c r="K20" s="47">
        <f t="shared" ref="K20:K21" si="1">SUM(J20*3)</f>
        <v>0</v>
      </c>
    </row>
    <row r="21" spans="1:11" ht="25.8" customHeight="1" x14ac:dyDescent="0.25">
      <c r="A21" s="99" t="s">
        <v>70</v>
      </c>
      <c r="B21" s="99"/>
      <c r="C21" s="99"/>
      <c r="D21" s="99"/>
      <c r="E21" s="99"/>
      <c r="F21" s="99"/>
      <c r="G21" s="11" t="s">
        <v>71</v>
      </c>
      <c r="H21" s="31">
        <v>5</v>
      </c>
      <c r="I21" s="9"/>
      <c r="J21" s="10">
        <f t="shared" si="0"/>
        <v>0</v>
      </c>
      <c r="K21" s="47">
        <f t="shared" si="1"/>
        <v>0</v>
      </c>
    </row>
    <row r="22" spans="1:11" x14ac:dyDescent="0.25">
      <c r="A22" s="88" t="s">
        <v>72</v>
      </c>
      <c r="B22" s="104"/>
      <c r="C22" s="104"/>
      <c r="D22" s="104"/>
      <c r="E22" s="104"/>
      <c r="F22" s="104"/>
      <c r="G22" s="105" cm="1">
        <f t="array" ref="G22">SUM(H19:H21*3)</f>
        <v>33.6</v>
      </c>
      <c r="H22" s="91"/>
      <c r="I22" s="92"/>
      <c r="J22" s="13">
        <f>SUM(J19:J21)</f>
        <v>0</v>
      </c>
      <c r="K22" s="48">
        <f>SUM(K19:K21)</f>
        <v>0</v>
      </c>
    </row>
    <row r="23" spans="1:11" x14ac:dyDescent="0.25">
      <c r="A23" s="93" t="s">
        <v>73</v>
      </c>
      <c r="B23" s="94"/>
      <c r="C23" s="94"/>
      <c r="D23" s="94"/>
      <c r="E23" s="94"/>
      <c r="F23" s="94"/>
      <c r="G23" s="94"/>
      <c r="H23" s="94"/>
      <c r="I23" s="94"/>
      <c r="J23" s="94"/>
      <c r="K23" s="95"/>
    </row>
    <row r="24" spans="1:11" ht="25.8" customHeight="1" x14ac:dyDescent="0.25">
      <c r="A24" s="81" t="s">
        <v>74</v>
      </c>
      <c r="B24" s="82"/>
      <c r="C24" s="82"/>
      <c r="D24" s="82"/>
      <c r="E24" s="82"/>
      <c r="F24" s="83"/>
      <c r="G24" s="14" t="s">
        <v>75</v>
      </c>
      <c r="H24" s="32">
        <v>2.5299999999999998</v>
      </c>
      <c r="I24" s="9"/>
      <c r="J24" s="10">
        <f>SUM(H24*I24)</f>
        <v>0</v>
      </c>
      <c r="K24" s="47">
        <f>SUM(J24*3)</f>
        <v>0</v>
      </c>
    </row>
    <row r="25" spans="1:11" x14ac:dyDescent="0.25">
      <c r="A25" s="106" t="s">
        <v>99</v>
      </c>
      <c r="B25" s="107"/>
      <c r="C25" s="107"/>
      <c r="D25" s="107"/>
      <c r="E25" s="107"/>
      <c r="F25" s="108"/>
      <c r="G25" s="14" t="s">
        <v>76</v>
      </c>
      <c r="H25" s="32">
        <v>1.5</v>
      </c>
      <c r="I25" s="12"/>
      <c r="J25" s="10">
        <f t="shared" ref="J25:J35" si="2">SUM(H25*I25)</f>
        <v>0</v>
      </c>
      <c r="K25" s="47">
        <f t="shared" ref="K25:K28" si="3">SUM(J25*3)</f>
        <v>0</v>
      </c>
    </row>
    <row r="26" spans="1:11" x14ac:dyDescent="0.25">
      <c r="A26" s="84" t="s">
        <v>77</v>
      </c>
      <c r="B26" s="84"/>
      <c r="C26" s="84"/>
      <c r="D26" s="84"/>
      <c r="E26" s="84"/>
      <c r="F26" s="84"/>
      <c r="G26" s="14" t="s">
        <v>30</v>
      </c>
      <c r="H26" s="33">
        <v>6.1</v>
      </c>
      <c r="I26" s="9"/>
      <c r="J26" s="10">
        <f t="shared" si="2"/>
        <v>0</v>
      </c>
      <c r="K26" s="47">
        <f t="shared" si="3"/>
        <v>0</v>
      </c>
    </row>
    <row r="27" spans="1:11" x14ac:dyDescent="0.25">
      <c r="A27" s="71" t="s">
        <v>100</v>
      </c>
      <c r="B27" s="28"/>
      <c r="C27" s="28"/>
      <c r="D27" s="28"/>
      <c r="E27" s="28"/>
      <c r="F27" s="29"/>
      <c r="G27" s="14" t="s">
        <v>76</v>
      </c>
      <c r="H27" s="33">
        <v>0.19</v>
      </c>
      <c r="I27" s="12"/>
      <c r="J27" s="10">
        <f t="shared" si="2"/>
        <v>0</v>
      </c>
      <c r="K27" s="47">
        <f t="shared" si="3"/>
        <v>0</v>
      </c>
    </row>
    <row r="28" spans="1:11" ht="40.200000000000003" customHeight="1" x14ac:dyDescent="0.25">
      <c r="A28" s="81" t="s">
        <v>132</v>
      </c>
      <c r="B28" s="82"/>
      <c r="C28" s="82"/>
      <c r="D28" s="82"/>
      <c r="E28" s="82"/>
      <c r="F28" s="83"/>
      <c r="G28" s="14" t="s">
        <v>31</v>
      </c>
      <c r="H28" s="34">
        <v>25</v>
      </c>
      <c r="I28" s="9"/>
      <c r="J28" s="10">
        <f t="shared" si="2"/>
        <v>0</v>
      </c>
      <c r="K28" s="47">
        <f t="shared" si="3"/>
        <v>0</v>
      </c>
    </row>
    <row r="29" spans="1:11" ht="15" customHeight="1" x14ac:dyDescent="0.25">
      <c r="A29" s="99" t="s">
        <v>78</v>
      </c>
      <c r="B29" s="99"/>
      <c r="C29" s="99"/>
      <c r="D29" s="99"/>
      <c r="E29" s="99"/>
      <c r="F29" s="99"/>
      <c r="G29" s="14" t="s">
        <v>38</v>
      </c>
      <c r="H29" s="33">
        <v>2</v>
      </c>
      <c r="I29" s="12"/>
      <c r="J29" s="10">
        <f t="shared" si="2"/>
        <v>0</v>
      </c>
      <c r="K29" s="47">
        <f>SUM(J29*3)</f>
        <v>0</v>
      </c>
    </row>
    <row r="30" spans="1:11" ht="13.95" customHeight="1" x14ac:dyDescent="0.25">
      <c r="A30" s="84" t="s">
        <v>79</v>
      </c>
      <c r="B30" s="84"/>
      <c r="C30" s="84"/>
      <c r="D30" s="84"/>
      <c r="E30" s="84"/>
      <c r="F30" s="84"/>
      <c r="G30" s="14" t="s">
        <v>38</v>
      </c>
      <c r="H30" s="33">
        <v>1.5</v>
      </c>
      <c r="I30" s="26"/>
      <c r="J30" s="10">
        <f t="shared" si="2"/>
        <v>0</v>
      </c>
      <c r="K30" s="53">
        <f>SUM(J30*3)</f>
        <v>0</v>
      </c>
    </row>
    <row r="31" spans="1:11" ht="13.95" customHeight="1" x14ac:dyDescent="0.25">
      <c r="A31" s="109" t="s">
        <v>80</v>
      </c>
      <c r="B31" s="110"/>
      <c r="C31" s="110"/>
      <c r="D31" s="110"/>
      <c r="E31" s="110"/>
      <c r="F31" s="114"/>
      <c r="G31" s="14" t="s">
        <v>38</v>
      </c>
      <c r="H31" s="33">
        <v>1</v>
      </c>
      <c r="I31" s="26"/>
      <c r="J31" s="10">
        <f t="shared" si="2"/>
        <v>0</v>
      </c>
      <c r="K31" s="53">
        <f>SUM(J31*3)</f>
        <v>0</v>
      </c>
    </row>
    <row r="32" spans="1:11" ht="13.95" customHeight="1" x14ac:dyDescent="0.25">
      <c r="A32" s="109" t="s">
        <v>81</v>
      </c>
      <c r="B32" s="110"/>
      <c r="C32" s="110"/>
      <c r="D32" s="110"/>
      <c r="E32" s="110"/>
      <c r="F32" s="114"/>
      <c r="G32" s="14" t="s">
        <v>83</v>
      </c>
      <c r="H32" s="33">
        <v>1.2</v>
      </c>
      <c r="I32" s="26"/>
      <c r="J32" s="10">
        <f t="shared" si="2"/>
        <v>0</v>
      </c>
      <c r="K32" s="53">
        <f>SUM(J32*3)</f>
        <v>0</v>
      </c>
    </row>
    <row r="33" spans="1:11" ht="29.25" customHeight="1" x14ac:dyDescent="0.25">
      <c r="A33" s="81" t="s">
        <v>85</v>
      </c>
      <c r="B33" s="82"/>
      <c r="C33" s="82"/>
      <c r="D33" s="82"/>
      <c r="E33" s="82"/>
      <c r="F33" s="83"/>
      <c r="G33" s="14" t="s">
        <v>83</v>
      </c>
      <c r="H33" s="33">
        <v>4.33</v>
      </c>
      <c r="I33" s="26"/>
      <c r="J33" s="10">
        <f t="shared" si="2"/>
        <v>0</v>
      </c>
      <c r="K33" s="53">
        <f t="shared" ref="K33:K35" si="4">SUM(J33*3)</f>
        <v>0</v>
      </c>
    </row>
    <row r="34" spans="1:11" x14ac:dyDescent="0.25">
      <c r="A34" s="109" t="s">
        <v>82</v>
      </c>
      <c r="B34" s="110"/>
      <c r="C34" s="110"/>
      <c r="D34" s="110"/>
      <c r="E34" s="110"/>
      <c r="F34" s="114"/>
      <c r="G34" s="14" t="s">
        <v>54</v>
      </c>
      <c r="H34" s="33">
        <v>3.66</v>
      </c>
      <c r="I34" s="12"/>
      <c r="J34" s="10">
        <f t="shared" si="2"/>
        <v>0</v>
      </c>
      <c r="K34" s="53">
        <f t="shared" si="4"/>
        <v>0</v>
      </c>
    </row>
    <row r="35" spans="1:11" ht="16.95" customHeight="1" x14ac:dyDescent="0.25">
      <c r="A35" s="109" t="s">
        <v>86</v>
      </c>
      <c r="B35" s="110"/>
      <c r="C35" s="110"/>
      <c r="D35" s="110"/>
      <c r="E35" s="110"/>
      <c r="F35" s="114"/>
      <c r="G35" s="14" t="s">
        <v>84</v>
      </c>
      <c r="H35" s="35">
        <v>3.18</v>
      </c>
      <c r="I35" s="12"/>
      <c r="J35" s="10">
        <f t="shared" si="2"/>
        <v>0</v>
      </c>
      <c r="K35" s="53">
        <f t="shared" si="4"/>
        <v>0</v>
      </c>
    </row>
    <row r="36" spans="1:11" x14ac:dyDescent="0.25">
      <c r="A36" s="88" t="s">
        <v>87</v>
      </c>
      <c r="B36" s="89"/>
      <c r="C36" s="89"/>
      <c r="D36" s="89"/>
      <c r="E36" s="89"/>
      <c r="F36" s="89"/>
      <c r="G36" s="90" cm="1">
        <f t="array" ref="G36">SUM(H24:H35*3)</f>
        <v>156.56999999999996</v>
      </c>
      <c r="H36" s="91"/>
      <c r="I36" s="92"/>
      <c r="J36" s="17">
        <f>SUM(J24:J35)</f>
        <v>0</v>
      </c>
      <c r="K36" s="45">
        <f>SUM(K24:K35)</f>
        <v>0</v>
      </c>
    </row>
    <row r="37" spans="1:11" x14ac:dyDescent="0.25">
      <c r="A37" s="93" t="s">
        <v>88</v>
      </c>
      <c r="B37" s="94"/>
      <c r="C37" s="94"/>
      <c r="D37" s="94"/>
      <c r="E37" s="94"/>
      <c r="F37" s="94"/>
      <c r="G37" s="94"/>
      <c r="H37" s="94"/>
      <c r="I37" s="94"/>
      <c r="J37" s="94"/>
      <c r="K37" s="95"/>
    </row>
    <row r="38" spans="1:11" ht="27.75" customHeight="1" x14ac:dyDescent="0.25">
      <c r="A38" s="85" t="s">
        <v>89</v>
      </c>
      <c r="B38" s="86"/>
      <c r="C38" s="86"/>
      <c r="D38" s="86"/>
      <c r="E38" s="86"/>
      <c r="F38" s="87"/>
      <c r="G38" s="25" t="s">
        <v>36</v>
      </c>
      <c r="H38" s="38">
        <v>9</v>
      </c>
      <c r="I38" s="39"/>
      <c r="J38" s="40">
        <f>SUM(H38*I38)</f>
        <v>0</v>
      </c>
      <c r="K38" s="49">
        <f>SUM(J38*3)</f>
        <v>0</v>
      </c>
    </row>
    <row r="39" spans="1:11" ht="27.75" customHeight="1" x14ac:dyDescent="0.25">
      <c r="A39" s="85" t="s">
        <v>90</v>
      </c>
      <c r="B39" s="86"/>
      <c r="C39" s="86"/>
      <c r="D39" s="86"/>
      <c r="E39" s="86"/>
      <c r="F39" s="87"/>
      <c r="G39" s="25" t="s">
        <v>96</v>
      </c>
      <c r="H39" s="38">
        <v>1.5</v>
      </c>
      <c r="I39" s="39"/>
      <c r="J39" s="40">
        <f t="shared" ref="J39:J46" si="5">SUM(H39*I39)</f>
        <v>0</v>
      </c>
      <c r="K39" s="49">
        <f t="shared" ref="K39:K46" si="6">SUM(J39*3)</f>
        <v>0</v>
      </c>
    </row>
    <row r="40" spans="1:11" ht="29.4" customHeight="1" x14ac:dyDescent="0.25">
      <c r="A40" s="85" t="s">
        <v>91</v>
      </c>
      <c r="B40" s="86"/>
      <c r="C40" s="86"/>
      <c r="D40" s="86"/>
      <c r="E40" s="86"/>
      <c r="F40" s="87"/>
      <c r="G40" s="25" t="s">
        <v>38</v>
      </c>
      <c r="H40" s="38">
        <v>3</v>
      </c>
      <c r="I40" s="39"/>
      <c r="J40" s="40">
        <f t="shared" si="5"/>
        <v>0</v>
      </c>
      <c r="K40" s="49">
        <f t="shared" si="6"/>
        <v>0</v>
      </c>
    </row>
    <row r="41" spans="1:11" ht="30" customHeight="1" x14ac:dyDescent="0.25">
      <c r="A41" s="81" t="s">
        <v>157</v>
      </c>
      <c r="B41" s="82"/>
      <c r="C41" s="82"/>
      <c r="D41" s="82"/>
      <c r="E41" s="82"/>
      <c r="F41" s="83"/>
      <c r="G41" s="25" t="s">
        <v>76</v>
      </c>
      <c r="H41" s="38">
        <v>5</v>
      </c>
      <c r="I41" s="39"/>
      <c r="J41" s="40">
        <f t="shared" si="5"/>
        <v>0</v>
      </c>
      <c r="K41" s="49">
        <f t="shared" si="6"/>
        <v>0</v>
      </c>
    </row>
    <row r="42" spans="1:11" x14ac:dyDescent="0.25">
      <c r="A42" s="81" t="s">
        <v>101</v>
      </c>
      <c r="B42" s="82"/>
      <c r="C42" s="82"/>
      <c r="D42" s="82"/>
      <c r="E42" s="82"/>
      <c r="F42" s="83"/>
      <c r="G42" s="25" t="s">
        <v>158</v>
      </c>
      <c r="H42" s="38">
        <v>2.1</v>
      </c>
      <c r="I42" s="39"/>
      <c r="J42" s="40">
        <f t="shared" si="5"/>
        <v>0</v>
      </c>
      <c r="K42" s="49">
        <f t="shared" si="6"/>
        <v>0</v>
      </c>
    </row>
    <row r="43" spans="1:11" ht="29.25" customHeight="1" x14ac:dyDescent="0.25">
      <c r="A43" s="85" t="s">
        <v>92</v>
      </c>
      <c r="B43" s="86"/>
      <c r="C43" s="86"/>
      <c r="D43" s="86"/>
      <c r="E43" s="86"/>
      <c r="F43" s="87"/>
      <c r="G43" s="41" t="s">
        <v>158</v>
      </c>
      <c r="H43" s="42">
        <v>3</v>
      </c>
      <c r="I43" s="39"/>
      <c r="J43" s="40">
        <f t="shared" si="5"/>
        <v>0</v>
      </c>
      <c r="K43" s="49">
        <f t="shared" si="6"/>
        <v>0</v>
      </c>
    </row>
    <row r="44" spans="1:11" ht="14.4" customHeight="1" x14ac:dyDescent="0.25">
      <c r="A44" s="81" t="s">
        <v>93</v>
      </c>
      <c r="B44" s="82"/>
      <c r="C44" s="82"/>
      <c r="D44" s="82"/>
      <c r="E44" s="82"/>
      <c r="F44" s="83"/>
      <c r="G44" s="14" t="s">
        <v>159</v>
      </c>
      <c r="H44" s="33">
        <v>1</v>
      </c>
      <c r="I44" s="39"/>
      <c r="J44" s="40">
        <f t="shared" si="5"/>
        <v>0</v>
      </c>
      <c r="K44" s="49">
        <f t="shared" si="6"/>
        <v>0</v>
      </c>
    </row>
    <row r="45" spans="1:11" s="30" customFormat="1" ht="30.75" customHeight="1" x14ac:dyDescent="0.25">
      <c r="A45" s="81" t="s">
        <v>94</v>
      </c>
      <c r="B45" s="82"/>
      <c r="C45" s="82"/>
      <c r="D45" s="82"/>
      <c r="E45" s="82"/>
      <c r="F45" s="83"/>
      <c r="G45" s="27" t="s">
        <v>48</v>
      </c>
      <c r="H45" s="35">
        <v>8</v>
      </c>
      <c r="I45" s="39"/>
      <c r="J45" s="40">
        <f t="shared" si="5"/>
        <v>0</v>
      </c>
      <c r="K45" s="49">
        <f t="shared" si="6"/>
        <v>0</v>
      </c>
    </row>
    <row r="46" spans="1:11" ht="14.4" customHeight="1" x14ac:dyDescent="0.25">
      <c r="A46" s="84" t="s">
        <v>156</v>
      </c>
      <c r="B46" s="84"/>
      <c r="C46" s="84"/>
      <c r="D46" s="84"/>
      <c r="E46" s="84"/>
      <c r="F46" s="84"/>
      <c r="G46" s="14" t="s">
        <v>160</v>
      </c>
      <c r="H46" s="33">
        <v>2.8</v>
      </c>
      <c r="I46" s="39"/>
      <c r="J46" s="40">
        <f t="shared" si="5"/>
        <v>0</v>
      </c>
      <c r="K46" s="49">
        <f t="shared" si="6"/>
        <v>0</v>
      </c>
    </row>
    <row r="47" spans="1:11" x14ac:dyDescent="0.25">
      <c r="A47" s="115" t="s">
        <v>95</v>
      </c>
      <c r="B47" s="115"/>
      <c r="C47" s="115"/>
      <c r="D47" s="115"/>
      <c r="E47" s="115"/>
      <c r="F47" s="115"/>
      <c r="G47" s="116" cm="1">
        <f t="array" ref="G47">SUM(H38:H46*3)</f>
        <v>106.19999999999999</v>
      </c>
      <c r="H47" s="117"/>
      <c r="I47" s="117"/>
      <c r="J47" s="17">
        <f>SUM(J38:J46)</f>
        <v>0</v>
      </c>
      <c r="K47" s="48">
        <f>SUM(K38:K46)</f>
        <v>0</v>
      </c>
    </row>
    <row r="48" spans="1:11" s="3" customFormat="1" x14ac:dyDescent="0.25">
      <c r="A48" s="88" t="s">
        <v>136</v>
      </c>
      <c r="B48" s="89"/>
      <c r="C48" s="89"/>
      <c r="D48" s="89"/>
      <c r="E48" s="89"/>
      <c r="F48" s="89"/>
      <c r="G48" s="89"/>
      <c r="H48" s="89"/>
      <c r="I48" s="118"/>
      <c r="J48" s="18">
        <f>SUM(J22,J36,J47)</f>
        <v>0</v>
      </c>
      <c r="K48" s="46">
        <f>SUM(K22,K36,K47)</f>
        <v>0</v>
      </c>
    </row>
    <row r="49" spans="1:11" ht="16.5" customHeight="1" x14ac:dyDescent="0.25">
      <c r="A49" s="109" t="s">
        <v>46</v>
      </c>
      <c r="B49" s="110"/>
      <c r="C49" s="110"/>
      <c r="D49" s="110"/>
      <c r="E49" s="110"/>
      <c r="F49" s="110"/>
      <c r="G49" s="6"/>
      <c r="H49" s="7">
        <v>25</v>
      </c>
      <c r="I49" s="19"/>
      <c r="J49" s="20">
        <f>SUM(I49*H49)</f>
        <v>0</v>
      </c>
      <c r="K49" s="50">
        <f>SUM(J49*3)</f>
        <v>0</v>
      </c>
    </row>
    <row r="50" spans="1:11" s="24" customFormat="1" x14ac:dyDescent="0.3">
      <c r="A50" s="85" t="s">
        <v>98</v>
      </c>
      <c r="B50" s="86"/>
      <c r="C50" s="86"/>
      <c r="D50" s="86"/>
      <c r="E50" s="86"/>
      <c r="F50" s="87"/>
      <c r="G50" s="21"/>
      <c r="H50" s="8">
        <v>15</v>
      </c>
      <c r="I50" s="22"/>
      <c r="J50" s="23">
        <f>SUM(H50*I50)</f>
        <v>0</v>
      </c>
      <c r="K50" s="51">
        <f>SUM(J50*3)</f>
        <v>0</v>
      </c>
    </row>
    <row r="51" spans="1:11" ht="15.75" customHeight="1" x14ac:dyDescent="0.25">
      <c r="A51" s="111" t="s">
        <v>97</v>
      </c>
      <c r="B51" s="112"/>
      <c r="C51" s="112"/>
      <c r="D51" s="112"/>
      <c r="E51" s="112"/>
      <c r="F51" s="112"/>
      <c r="G51" s="112"/>
      <c r="H51" s="112"/>
      <c r="I51" s="112"/>
      <c r="J51" s="113"/>
      <c r="K51" s="52">
        <f>SUM(K48:K50)</f>
        <v>0</v>
      </c>
    </row>
    <row r="52" spans="1:11" x14ac:dyDescent="0.25">
      <c r="A52" s="77" t="s">
        <v>15</v>
      </c>
      <c r="B52" s="77"/>
      <c r="C52" s="77"/>
      <c r="D52" s="77"/>
      <c r="E52" s="78"/>
      <c r="F52" s="79"/>
      <c r="G52" s="79"/>
      <c r="H52" s="79"/>
      <c r="I52" s="79"/>
      <c r="J52" s="79"/>
      <c r="K52" s="80"/>
    </row>
    <row r="53" spans="1:11" x14ac:dyDescent="0.25">
      <c r="A53" s="72" t="s">
        <v>14</v>
      </c>
      <c r="B53" s="72"/>
      <c r="C53" s="72"/>
      <c r="D53" s="72"/>
      <c r="E53" s="73"/>
      <c r="F53" s="73"/>
      <c r="G53" s="73"/>
      <c r="H53" s="73"/>
      <c r="I53" s="73"/>
      <c r="J53" s="73"/>
      <c r="K53" s="73"/>
    </row>
    <row r="54" spans="1:11" x14ac:dyDescent="0.25">
      <c r="A54" s="72" t="s">
        <v>0</v>
      </c>
      <c r="B54" s="72"/>
      <c r="C54" s="72"/>
      <c r="D54" s="72"/>
      <c r="E54" s="73"/>
      <c r="F54" s="73"/>
      <c r="G54" s="73"/>
      <c r="H54" s="73"/>
      <c r="I54" s="73"/>
      <c r="J54" s="73"/>
      <c r="K54" s="73"/>
    </row>
    <row r="55" spans="1:11" x14ac:dyDescent="0.25">
      <c r="A55" s="72" t="s">
        <v>1</v>
      </c>
      <c r="B55" s="72"/>
      <c r="C55" s="72"/>
      <c r="D55" s="72"/>
      <c r="E55" s="73"/>
      <c r="F55" s="73"/>
      <c r="G55" s="73"/>
      <c r="H55" s="73"/>
      <c r="I55" s="73"/>
      <c r="J55" s="73"/>
      <c r="K55" s="73"/>
    </row>
    <row r="56" spans="1:11" ht="21" customHeight="1" x14ac:dyDescent="0.25">
      <c r="A56" s="74" t="s">
        <v>161</v>
      </c>
      <c r="B56" s="75"/>
      <c r="C56" s="75"/>
      <c r="D56" s="75"/>
      <c r="E56" s="75"/>
      <c r="F56" s="75"/>
      <c r="G56" s="75"/>
      <c r="H56" s="75"/>
      <c r="I56" s="75"/>
      <c r="J56" s="75"/>
      <c r="K56" s="76"/>
    </row>
  </sheetData>
  <sheetProtection insertRows="0" deleteRows="0" selectLockedCells="1"/>
  <mergeCells count="73">
    <mergeCell ref="A5:B5"/>
    <mergeCell ref="C5:K5"/>
    <mergeCell ref="A1:K1"/>
    <mergeCell ref="A2:K2"/>
    <mergeCell ref="A3:C3"/>
    <mergeCell ref="A4:B4"/>
    <mergeCell ref="C4:K4"/>
    <mergeCell ref="A13:F13"/>
    <mergeCell ref="G13:K13"/>
    <mergeCell ref="A6:B6"/>
    <mergeCell ref="C6:K6"/>
    <mergeCell ref="A7:B7"/>
    <mergeCell ref="C7:K7"/>
    <mergeCell ref="A9:B9"/>
    <mergeCell ref="C9:K9"/>
    <mergeCell ref="A8:B8"/>
    <mergeCell ref="C8:K8"/>
    <mergeCell ref="A10:B10"/>
    <mergeCell ref="C10:K10"/>
    <mergeCell ref="A11:K11"/>
    <mergeCell ref="A12:F12"/>
    <mergeCell ref="G12:K12"/>
    <mergeCell ref="A49:F49"/>
    <mergeCell ref="A50:F50"/>
    <mergeCell ref="A51:J51"/>
    <mergeCell ref="A26:F26"/>
    <mergeCell ref="A28:F28"/>
    <mergeCell ref="A29:F29"/>
    <mergeCell ref="A30:F30"/>
    <mergeCell ref="A34:F34"/>
    <mergeCell ref="A35:F35"/>
    <mergeCell ref="A47:F47"/>
    <mergeCell ref="G47:I47"/>
    <mergeCell ref="A48:I48"/>
    <mergeCell ref="A33:F33"/>
    <mergeCell ref="A31:F31"/>
    <mergeCell ref="A32:F32"/>
    <mergeCell ref="A44:F44"/>
    <mergeCell ref="A24:F24"/>
    <mergeCell ref="A22:F22"/>
    <mergeCell ref="G22:I22"/>
    <mergeCell ref="A23:K23"/>
    <mergeCell ref="A25:F25"/>
    <mergeCell ref="A18:K18"/>
    <mergeCell ref="A19:F19"/>
    <mergeCell ref="A20:F20"/>
    <mergeCell ref="A21:F21"/>
    <mergeCell ref="A14:F14"/>
    <mergeCell ref="G14:K14"/>
    <mergeCell ref="A15:F15"/>
    <mergeCell ref="G15:K15"/>
    <mergeCell ref="A16:K16"/>
    <mergeCell ref="A17:F17"/>
    <mergeCell ref="A45:F45"/>
    <mergeCell ref="A46:F46"/>
    <mergeCell ref="A43:F43"/>
    <mergeCell ref="A36:F36"/>
    <mergeCell ref="G36:I36"/>
    <mergeCell ref="A37:K37"/>
    <mergeCell ref="A42:F42"/>
    <mergeCell ref="A39:F39"/>
    <mergeCell ref="A38:F38"/>
    <mergeCell ref="A40:F40"/>
    <mergeCell ref="A41:F41"/>
    <mergeCell ref="A55:D55"/>
    <mergeCell ref="E55:K55"/>
    <mergeCell ref="A56:K56"/>
    <mergeCell ref="A52:D52"/>
    <mergeCell ref="E52:K52"/>
    <mergeCell ref="A53:D53"/>
    <mergeCell ref="E53:K53"/>
    <mergeCell ref="A54:D54"/>
    <mergeCell ref="E54:K54"/>
  </mergeCells>
  <pageMargins left="0.7" right="0.7" top="0.13012820512820514" bottom="3.1339031339031341E-2" header="0.15669515669515668" footer="0.3"/>
  <pageSetup scale="87"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43A974-EED4-4B24-BA71-3668F588524F}">
  <sheetPr>
    <tabColor rgb="FF00B050"/>
    <pageSetUpPr fitToPage="1"/>
  </sheetPr>
  <dimension ref="A1:K51"/>
  <sheetViews>
    <sheetView showGridLines="0" showZeros="0" view="pageLayout" zoomScale="117" zoomScaleNormal="100" zoomScalePageLayoutView="117" workbookViewId="0">
      <selection activeCell="G13" sqref="G13:K14"/>
    </sheetView>
  </sheetViews>
  <sheetFormatPr defaultColWidth="9.109375" defaultRowHeight="13.8" x14ac:dyDescent="0.25"/>
  <cols>
    <col min="1" max="1" width="18" style="1" customWidth="1"/>
    <col min="2" max="2" width="9.33203125" style="1" customWidth="1"/>
    <col min="3" max="3" width="3.6640625" style="1" customWidth="1"/>
    <col min="4" max="4" width="9.109375" style="1" customWidth="1"/>
    <col min="5" max="5" width="4.44140625" style="1" customWidth="1"/>
    <col min="6" max="6" width="4.109375" style="1" customWidth="1"/>
    <col min="7" max="7" width="10.33203125" style="1" customWidth="1"/>
    <col min="8" max="8" width="10.44140625" style="1" customWidth="1"/>
    <col min="9" max="9" width="12.44140625" style="1" bestFit="1" customWidth="1"/>
    <col min="10" max="10" width="12.109375" style="1" bestFit="1" customWidth="1"/>
    <col min="11" max="11" width="14.6640625" style="1" customWidth="1"/>
    <col min="12" max="16384" width="9.109375" style="1"/>
  </cols>
  <sheetData>
    <row r="1" spans="1:11" x14ac:dyDescent="0.25">
      <c r="A1" s="134" t="s">
        <v>42</v>
      </c>
      <c r="B1" s="135"/>
      <c r="C1" s="135"/>
      <c r="D1" s="135"/>
      <c r="E1" s="135"/>
      <c r="F1" s="135"/>
      <c r="G1" s="135"/>
      <c r="H1" s="135"/>
      <c r="I1" s="135"/>
      <c r="J1" s="135"/>
      <c r="K1" s="136"/>
    </row>
    <row r="2" spans="1:11" ht="13.5" customHeight="1" thickBot="1" x14ac:dyDescent="0.3">
      <c r="A2" s="137" t="s">
        <v>16</v>
      </c>
      <c r="B2" s="138"/>
      <c r="C2" s="138"/>
      <c r="D2" s="138"/>
      <c r="E2" s="138"/>
      <c r="F2" s="138"/>
      <c r="G2" s="138"/>
      <c r="H2" s="138"/>
      <c r="I2" s="138"/>
      <c r="J2" s="138"/>
      <c r="K2" s="139"/>
    </row>
    <row r="3" spans="1:11" ht="13.5" customHeight="1" thickBot="1" x14ac:dyDescent="0.3">
      <c r="A3" s="140" t="s">
        <v>4</v>
      </c>
      <c r="B3" s="141"/>
      <c r="C3" s="142"/>
      <c r="G3" s="68"/>
      <c r="K3" s="69"/>
    </row>
    <row r="4" spans="1:11" ht="15" customHeight="1" x14ac:dyDescent="0.25">
      <c r="A4" s="124" t="s">
        <v>21</v>
      </c>
      <c r="B4" s="124"/>
      <c r="C4" s="125" t="s">
        <v>3</v>
      </c>
      <c r="D4" s="125"/>
      <c r="E4" s="125"/>
      <c r="F4" s="125"/>
      <c r="G4" s="125"/>
      <c r="H4" s="125"/>
      <c r="I4" s="125"/>
      <c r="J4" s="125"/>
      <c r="K4" s="125"/>
    </row>
    <row r="5" spans="1:11" ht="15" customHeight="1" x14ac:dyDescent="0.25">
      <c r="A5" s="129" t="s">
        <v>22</v>
      </c>
      <c r="B5" s="130"/>
      <c r="C5" s="131" t="s">
        <v>24</v>
      </c>
      <c r="D5" s="132"/>
      <c r="E5" s="132"/>
      <c r="F5" s="132"/>
      <c r="G5" s="132"/>
      <c r="H5" s="132"/>
      <c r="I5" s="132"/>
      <c r="J5" s="132"/>
      <c r="K5" s="133"/>
    </row>
    <row r="6" spans="1:11" ht="15" customHeight="1" x14ac:dyDescent="0.25">
      <c r="A6" s="124" t="s">
        <v>20</v>
      </c>
      <c r="B6" s="124"/>
      <c r="C6" s="125" t="s">
        <v>105</v>
      </c>
      <c r="D6" s="125"/>
      <c r="E6" s="125"/>
      <c r="F6" s="125"/>
      <c r="G6" s="125"/>
      <c r="H6" s="125"/>
      <c r="I6" s="125"/>
      <c r="J6" s="125"/>
      <c r="K6" s="125"/>
    </row>
    <row r="7" spans="1:11" ht="15" customHeight="1" x14ac:dyDescent="0.25">
      <c r="A7" s="124" t="s">
        <v>12</v>
      </c>
      <c r="B7" s="124"/>
      <c r="C7" s="125" t="s">
        <v>106</v>
      </c>
      <c r="D7" s="125"/>
      <c r="E7" s="125"/>
      <c r="F7" s="125"/>
      <c r="G7" s="125"/>
      <c r="H7" s="125"/>
      <c r="I7" s="125"/>
      <c r="J7" s="125"/>
      <c r="K7" s="125"/>
    </row>
    <row r="8" spans="1:11" ht="15" customHeight="1" x14ac:dyDescent="0.25">
      <c r="A8" s="129" t="s">
        <v>64</v>
      </c>
      <c r="B8" s="130"/>
      <c r="C8" s="131" t="s">
        <v>107</v>
      </c>
      <c r="D8" s="132"/>
      <c r="E8" s="132"/>
      <c r="F8" s="132"/>
      <c r="G8" s="132"/>
      <c r="H8" s="132"/>
      <c r="I8" s="132"/>
      <c r="J8" s="132"/>
      <c r="K8" s="133"/>
    </row>
    <row r="9" spans="1:11" ht="15" customHeight="1" x14ac:dyDescent="0.25">
      <c r="A9" s="124" t="s">
        <v>35</v>
      </c>
      <c r="B9" s="124"/>
      <c r="C9" s="125" t="s">
        <v>108</v>
      </c>
      <c r="D9" s="125"/>
      <c r="E9" s="125"/>
      <c r="F9" s="125"/>
      <c r="G9" s="125"/>
      <c r="H9" s="125"/>
      <c r="I9" s="125"/>
      <c r="J9" s="125"/>
      <c r="K9" s="125"/>
    </row>
    <row r="10" spans="1:11" ht="15" customHeight="1" x14ac:dyDescent="0.25">
      <c r="A10" s="124" t="s">
        <v>23</v>
      </c>
      <c r="B10" s="124"/>
      <c r="C10" s="125" t="s">
        <v>109</v>
      </c>
      <c r="D10" s="125"/>
      <c r="E10" s="125"/>
      <c r="F10" s="125"/>
      <c r="G10" s="125"/>
      <c r="H10" s="125"/>
      <c r="I10" s="125"/>
      <c r="J10" s="125"/>
      <c r="K10" s="125"/>
    </row>
    <row r="11" spans="1:11" ht="15" customHeight="1" x14ac:dyDescent="0.25">
      <c r="A11" s="93" t="s">
        <v>25</v>
      </c>
      <c r="B11" s="126"/>
      <c r="C11" s="126"/>
      <c r="D11" s="126"/>
      <c r="E11" s="126"/>
      <c r="F11" s="126"/>
      <c r="G11" s="126"/>
      <c r="H11" s="126"/>
      <c r="I11" s="126"/>
      <c r="J11" s="126"/>
      <c r="K11" s="127"/>
    </row>
    <row r="12" spans="1:11" ht="12" customHeight="1" x14ac:dyDescent="0.25">
      <c r="A12" s="100" t="s">
        <v>9</v>
      </c>
      <c r="B12" s="100"/>
      <c r="C12" s="100"/>
      <c r="D12" s="100"/>
      <c r="E12" s="100"/>
      <c r="F12" s="100"/>
      <c r="G12" s="128" t="s">
        <v>133</v>
      </c>
      <c r="H12" s="128"/>
      <c r="I12" s="128"/>
      <c r="J12" s="128"/>
      <c r="K12" s="128"/>
    </row>
    <row r="13" spans="1:11" ht="13.5" customHeight="1" x14ac:dyDescent="0.25">
      <c r="A13" s="100" t="s">
        <v>164</v>
      </c>
      <c r="B13" s="100"/>
      <c r="C13" s="100"/>
      <c r="D13" s="100"/>
      <c r="E13" s="100"/>
      <c r="F13" s="100"/>
      <c r="G13" s="101">
        <v>46084</v>
      </c>
      <c r="H13" s="102"/>
      <c r="I13" s="102"/>
      <c r="J13" s="102"/>
      <c r="K13" s="103"/>
    </row>
    <row r="14" spans="1:11" ht="12.75" customHeight="1" x14ac:dyDescent="0.25">
      <c r="A14" s="100" t="s">
        <v>2</v>
      </c>
      <c r="B14" s="100"/>
      <c r="C14" s="100"/>
      <c r="D14" s="100"/>
      <c r="E14" s="100"/>
      <c r="F14" s="100"/>
      <c r="G14" s="101">
        <v>47179</v>
      </c>
      <c r="H14" s="102"/>
      <c r="I14" s="102"/>
      <c r="J14" s="102"/>
      <c r="K14" s="103"/>
    </row>
    <row r="15" spans="1:11" s="4" customFormat="1" ht="14.25" customHeight="1" x14ac:dyDescent="0.3">
      <c r="A15" s="119" t="s">
        <v>13</v>
      </c>
      <c r="B15" s="119"/>
      <c r="C15" s="119"/>
      <c r="D15" s="119"/>
      <c r="E15" s="119"/>
      <c r="F15" s="119"/>
      <c r="G15" s="120" t="s">
        <v>163</v>
      </c>
      <c r="H15" s="120"/>
      <c r="I15" s="120"/>
      <c r="J15" s="120"/>
      <c r="K15" s="120"/>
    </row>
    <row r="16" spans="1:11" ht="15.75" customHeight="1" x14ac:dyDescent="0.25">
      <c r="A16" s="96" t="s">
        <v>131</v>
      </c>
      <c r="B16" s="97"/>
      <c r="C16" s="97"/>
      <c r="D16" s="97"/>
      <c r="E16" s="97"/>
      <c r="F16" s="97"/>
      <c r="G16" s="97"/>
      <c r="H16" s="97"/>
      <c r="I16" s="97"/>
      <c r="J16" s="97"/>
      <c r="K16" s="98"/>
    </row>
    <row r="17" spans="1:11" s="37" customFormat="1" ht="16.5" customHeight="1" x14ac:dyDescent="0.3">
      <c r="A17" s="121" t="s">
        <v>28</v>
      </c>
      <c r="B17" s="122"/>
      <c r="C17" s="122"/>
      <c r="D17" s="122"/>
      <c r="E17" s="122"/>
      <c r="F17" s="123"/>
      <c r="G17" s="36" t="s">
        <v>29</v>
      </c>
      <c r="H17" s="36" t="s">
        <v>162</v>
      </c>
      <c r="I17" s="44" t="s">
        <v>43</v>
      </c>
      <c r="J17" s="44" t="s">
        <v>134</v>
      </c>
      <c r="K17" s="44" t="s">
        <v>135</v>
      </c>
    </row>
    <row r="18" spans="1:11" s="3" customFormat="1" x14ac:dyDescent="0.25">
      <c r="A18" s="96" t="s">
        <v>138</v>
      </c>
      <c r="B18" s="97"/>
      <c r="C18" s="97"/>
      <c r="D18" s="97"/>
      <c r="E18" s="97"/>
      <c r="F18" s="97"/>
      <c r="G18" s="97"/>
      <c r="H18" s="97"/>
      <c r="I18" s="97"/>
      <c r="J18" s="97"/>
      <c r="K18" s="98"/>
    </row>
    <row r="19" spans="1:11" ht="57.6" customHeight="1" x14ac:dyDescent="0.25">
      <c r="A19" s="99" t="s">
        <v>111</v>
      </c>
      <c r="B19" s="99"/>
      <c r="C19" s="99"/>
      <c r="D19" s="99"/>
      <c r="E19" s="99"/>
      <c r="F19" s="99"/>
      <c r="G19" s="8" t="s">
        <v>31</v>
      </c>
      <c r="H19" s="8">
        <v>32.119999999999997</v>
      </c>
      <c r="I19" s="9"/>
      <c r="J19" s="47">
        <f>SUM(H19*I19)</f>
        <v>0</v>
      </c>
      <c r="K19" s="47">
        <f>SUM(J19*3)</f>
        <v>0</v>
      </c>
    </row>
    <row r="20" spans="1:11" x14ac:dyDescent="0.25">
      <c r="A20" s="84" t="s">
        <v>112</v>
      </c>
      <c r="B20" s="84"/>
      <c r="C20" s="84"/>
      <c r="D20" s="84"/>
      <c r="E20" s="84"/>
      <c r="F20" s="84"/>
      <c r="G20" s="11" t="s">
        <v>54</v>
      </c>
      <c r="H20" s="11">
        <v>19.97</v>
      </c>
      <c r="I20" s="9"/>
      <c r="J20" s="47">
        <f t="shared" ref="J20:J30" si="0">SUM(H20*I20)</f>
        <v>0</v>
      </c>
      <c r="K20" s="47">
        <f t="shared" ref="K20:K21" si="1">SUM(J20*3)</f>
        <v>0</v>
      </c>
    </row>
    <row r="21" spans="1:11" ht="54.6" customHeight="1" x14ac:dyDescent="0.25">
      <c r="A21" s="99" t="s">
        <v>113</v>
      </c>
      <c r="B21" s="99"/>
      <c r="C21" s="99"/>
      <c r="D21" s="99"/>
      <c r="E21" s="99"/>
      <c r="F21" s="99"/>
      <c r="G21" s="11" t="s">
        <v>124</v>
      </c>
      <c r="H21" s="57">
        <v>1.36</v>
      </c>
      <c r="I21" s="9"/>
      <c r="J21" s="47">
        <f t="shared" si="0"/>
        <v>0</v>
      </c>
      <c r="K21" s="47">
        <f t="shared" si="1"/>
        <v>0</v>
      </c>
    </row>
    <row r="22" spans="1:11" ht="55.2" customHeight="1" x14ac:dyDescent="0.25">
      <c r="A22" s="81" t="s">
        <v>114</v>
      </c>
      <c r="B22" s="82"/>
      <c r="C22" s="82"/>
      <c r="D22" s="82"/>
      <c r="E22" s="82"/>
      <c r="F22" s="83"/>
      <c r="G22" s="14" t="s">
        <v>125</v>
      </c>
      <c r="H22" s="32">
        <v>17.399999999999999</v>
      </c>
      <c r="I22" s="9"/>
      <c r="J22" s="47">
        <f t="shared" si="0"/>
        <v>0</v>
      </c>
      <c r="K22" s="47">
        <f>SUM(J22*3)</f>
        <v>0</v>
      </c>
    </row>
    <row r="23" spans="1:11" ht="26.4" customHeight="1" x14ac:dyDescent="0.25">
      <c r="A23" s="146" t="s">
        <v>115</v>
      </c>
      <c r="B23" s="147"/>
      <c r="C23" s="147"/>
      <c r="D23" s="147"/>
      <c r="E23" s="147"/>
      <c r="F23" s="148"/>
      <c r="G23" s="14" t="s">
        <v>126</v>
      </c>
      <c r="H23" s="32">
        <v>16.190000000000001</v>
      </c>
      <c r="I23" s="12"/>
      <c r="J23" s="47">
        <f t="shared" si="0"/>
        <v>0</v>
      </c>
      <c r="K23" s="47">
        <f t="shared" ref="K23:K26" si="2">SUM(J23*3)</f>
        <v>0</v>
      </c>
    </row>
    <row r="24" spans="1:11" ht="33" customHeight="1" x14ac:dyDescent="0.25">
      <c r="A24" s="99" t="s">
        <v>116</v>
      </c>
      <c r="B24" s="99"/>
      <c r="C24" s="99"/>
      <c r="D24" s="99"/>
      <c r="E24" s="99"/>
      <c r="F24" s="99"/>
      <c r="G24" s="14" t="s">
        <v>127</v>
      </c>
      <c r="H24" s="33">
        <v>16.170000000000002</v>
      </c>
      <c r="I24" s="9"/>
      <c r="J24" s="47">
        <f t="shared" si="0"/>
        <v>0</v>
      </c>
      <c r="K24" s="47">
        <f t="shared" si="2"/>
        <v>0</v>
      </c>
    </row>
    <row r="25" spans="1:11" x14ac:dyDescent="0.25">
      <c r="A25" s="109" t="s">
        <v>117</v>
      </c>
      <c r="B25" s="110"/>
      <c r="C25" s="110"/>
      <c r="D25" s="110"/>
      <c r="E25" s="110"/>
      <c r="F25" s="114"/>
      <c r="G25" s="14" t="s">
        <v>128</v>
      </c>
      <c r="H25" s="33">
        <v>3.82</v>
      </c>
      <c r="I25" s="12"/>
      <c r="J25" s="47">
        <f t="shared" si="0"/>
        <v>0</v>
      </c>
      <c r="K25" s="47">
        <f t="shared" si="2"/>
        <v>0</v>
      </c>
    </row>
    <row r="26" spans="1:11" x14ac:dyDescent="0.25">
      <c r="A26" s="99" t="s">
        <v>118</v>
      </c>
      <c r="B26" s="99"/>
      <c r="C26" s="99"/>
      <c r="D26" s="99"/>
      <c r="E26" s="99"/>
      <c r="F26" s="99"/>
      <c r="G26" s="14" t="s">
        <v>36</v>
      </c>
      <c r="H26" s="34">
        <v>7.01</v>
      </c>
      <c r="I26" s="9"/>
      <c r="J26" s="47">
        <f t="shared" si="0"/>
        <v>0</v>
      </c>
      <c r="K26" s="47">
        <f t="shared" si="2"/>
        <v>0</v>
      </c>
    </row>
    <row r="27" spans="1:11" ht="30.75" customHeight="1" x14ac:dyDescent="0.25">
      <c r="A27" s="99" t="s">
        <v>119</v>
      </c>
      <c r="B27" s="99"/>
      <c r="C27" s="99"/>
      <c r="D27" s="99"/>
      <c r="E27" s="99"/>
      <c r="F27" s="99"/>
      <c r="G27" s="14" t="s">
        <v>37</v>
      </c>
      <c r="H27" s="33">
        <v>7.71</v>
      </c>
      <c r="I27" s="12"/>
      <c r="J27" s="47">
        <f t="shared" si="0"/>
        <v>0</v>
      </c>
      <c r="K27" s="47">
        <f>SUM(J27*3)</f>
        <v>0</v>
      </c>
    </row>
    <row r="28" spans="1:11" ht="13.95" customHeight="1" x14ac:dyDescent="0.25">
      <c r="A28" s="84" t="s">
        <v>120</v>
      </c>
      <c r="B28" s="84"/>
      <c r="C28" s="84"/>
      <c r="D28" s="84"/>
      <c r="E28" s="84"/>
      <c r="F28" s="84"/>
      <c r="G28" s="14" t="s">
        <v>129</v>
      </c>
      <c r="H28" s="33">
        <v>0.32</v>
      </c>
      <c r="I28" s="26"/>
      <c r="J28" s="47">
        <f t="shared" si="0"/>
        <v>0</v>
      </c>
      <c r="K28" s="53">
        <f>SUM(J28*3)</f>
        <v>0</v>
      </c>
    </row>
    <row r="29" spans="1:11" ht="13.5" customHeight="1" x14ac:dyDescent="0.25">
      <c r="A29" s="109" t="s">
        <v>121</v>
      </c>
      <c r="B29" s="110"/>
      <c r="C29" s="110"/>
      <c r="D29" s="110"/>
      <c r="E29" s="110"/>
      <c r="F29" s="114"/>
      <c r="G29" s="14" t="s">
        <v>39</v>
      </c>
      <c r="H29" s="33">
        <v>0.11</v>
      </c>
      <c r="I29" s="12"/>
      <c r="J29" s="47">
        <f t="shared" si="0"/>
        <v>0</v>
      </c>
      <c r="K29" s="53">
        <f t="shared" ref="K29" si="3">SUM(J29*3)</f>
        <v>0</v>
      </c>
    </row>
    <row r="30" spans="1:11" ht="15" customHeight="1" x14ac:dyDescent="0.25">
      <c r="A30" s="109" t="s">
        <v>122</v>
      </c>
      <c r="B30" s="110"/>
      <c r="C30" s="110"/>
      <c r="D30" s="110"/>
      <c r="E30" s="110"/>
      <c r="F30" s="114"/>
      <c r="G30" s="14" t="s">
        <v>130</v>
      </c>
      <c r="H30" s="35">
        <v>0.45</v>
      </c>
      <c r="I30" s="12"/>
      <c r="J30" s="47">
        <f t="shared" si="0"/>
        <v>0</v>
      </c>
      <c r="K30" s="47">
        <f>SUM(J30*3)</f>
        <v>0</v>
      </c>
    </row>
    <row r="31" spans="1:11" x14ac:dyDescent="0.25">
      <c r="A31" s="88" t="s">
        <v>123</v>
      </c>
      <c r="B31" s="89"/>
      <c r="C31" s="89"/>
      <c r="D31" s="89"/>
      <c r="E31" s="89"/>
      <c r="F31" s="89"/>
      <c r="G31" s="105" cm="1">
        <f t="array" ref="G31">SUM(H19:H30*3)</f>
        <v>367.89</v>
      </c>
      <c r="H31" s="91"/>
      <c r="I31" s="92"/>
      <c r="J31" s="48">
        <f>SUM(J19:J30)</f>
        <v>0</v>
      </c>
      <c r="K31" s="60">
        <f>SUM(K19:K30)</f>
        <v>0</v>
      </c>
    </row>
    <row r="32" spans="1:11" ht="11.25" customHeight="1" x14ac:dyDescent="0.25">
      <c r="A32" s="93" t="s">
        <v>139</v>
      </c>
      <c r="B32" s="94"/>
      <c r="C32" s="94"/>
      <c r="D32" s="94"/>
      <c r="E32" s="94"/>
      <c r="F32" s="94"/>
      <c r="G32" s="94"/>
      <c r="H32" s="94"/>
      <c r="I32" s="94"/>
      <c r="J32" s="94"/>
      <c r="K32" s="95"/>
    </row>
    <row r="33" spans="1:11" ht="54.6" customHeight="1" x14ac:dyDescent="0.25">
      <c r="A33" s="81" t="s">
        <v>140</v>
      </c>
      <c r="B33" s="82"/>
      <c r="C33" s="82"/>
      <c r="D33" s="82"/>
      <c r="E33" s="82"/>
      <c r="F33" s="83"/>
      <c r="G33" s="54" t="s">
        <v>31</v>
      </c>
      <c r="H33" s="55">
        <v>5.1100000000000003</v>
      </c>
      <c r="I33" s="10"/>
      <c r="J33" s="59">
        <f>SUM(H33*I33)</f>
        <v>0</v>
      </c>
      <c r="K33" s="59">
        <f>SUM(J33*3)</f>
        <v>0</v>
      </c>
    </row>
    <row r="34" spans="1:11" ht="52.8" customHeight="1" x14ac:dyDescent="0.25">
      <c r="A34" s="85" t="s">
        <v>141</v>
      </c>
      <c r="B34" s="86"/>
      <c r="C34" s="86"/>
      <c r="D34" s="86"/>
      <c r="E34" s="86"/>
      <c r="F34" s="87"/>
      <c r="G34" s="54" t="s">
        <v>124</v>
      </c>
      <c r="H34" s="55">
        <v>1.65</v>
      </c>
      <c r="I34" s="10"/>
      <c r="J34" s="59">
        <f t="shared" ref="J34:J39" si="4">SUM(H34*I34)</f>
        <v>0</v>
      </c>
      <c r="K34" s="59">
        <f t="shared" ref="K34:K39" si="5">SUM(J34*3)</f>
        <v>0</v>
      </c>
    </row>
    <row r="35" spans="1:11" x14ac:dyDescent="0.25">
      <c r="A35" s="85" t="s">
        <v>142</v>
      </c>
      <c r="B35" s="86"/>
      <c r="C35" s="86"/>
      <c r="D35" s="86"/>
      <c r="E35" s="86"/>
      <c r="F35" s="87"/>
      <c r="G35" s="54" t="s">
        <v>40</v>
      </c>
      <c r="H35" s="55">
        <v>10.43</v>
      </c>
      <c r="I35" s="10"/>
      <c r="J35" s="59">
        <f t="shared" si="4"/>
        <v>0</v>
      </c>
      <c r="K35" s="59">
        <f t="shared" si="5"/>
        <v>0</v>
      </c>
    </row>
    <row r="36" spans="1:11" ht="13.5" customHeight="1" x14ac:dyDescent="0.25">
      <c r="A36" s="81" t="s">
        <v>143</v>
      </c>
      <c r="B36" s="82"/>
      <c r="C36" s="82"/>
      <c r="D36" s="82"/>
      <c r="E36" s="82"/>
      <c r="F36" s="83"/>
      <c r="G36" s="54" t="s">
        <v>144</v>
      </c>
      <c r="H36" s="55">
        <v>5.25</v>
      </c>
      <c r="I36" s="10"/>
      <c r="J36" s="59">
        <f t="shared" si="4"/>
        <v>0</v>
      </c>
      <c r="K36" s="59">
        <f t="shared" si="5"/>
        <v>0</v>
      </c>
    </row>
    <row r="37" spans="1:11" ht="14.25" customHeight="1" x14ac:dyDescent="0.25">
      <c r="A37" s="81" t="s">
        <v>165</v>
      </c>
      <c r="B37" s="82"/>
      <c r="C37" s="82"/>
      <c r="D37" s="82"/>
      <c r="E37" s="82"/>
      <c r="F37" s="83"/>
      <c r="G37" s="54" t="s">
        <v>128</v>
      </c>
      <c r="H37" s="55">
        <v>1.56</v>
      </c>
      <c r="I37" s="10"/>
      <c r="J37" s="59">
        <f t="shared" si="4"/>
        <v>0</v>
      </c>
      <c r="K37" s="59">
        <f t="shared" si="5"/>
        <v>0</v>
      </c>
    </row>
    <row r="38" spans="1:11" ht="14.25" customHeight="1" x14ac:dyDescent="0.25">
      <c r="A38" s="162" t="s">
        <v>145</v>
      </c>
      <c r="B38" s="162"/>
      <c r="C38" s="162"/>
      <c r="D38" s="162"/>
      <c r="E38" s="162"/>
      <c r="F38" s="162"/>
      <c r="G38" s="11" t="s">
        <v>41</v>
      </c>
      <c r="H38" s="56">
        <v>0.15</v>
      </c>
      <c r="I38" s="10"/>
      <c r="J38" s="59">
        <f t="shared" si="4"/>
        <v>0</v>
      </c>
      <c r="K38" s="59">
        <f t="shared" si="5"/>
        <v>0</v>
      </c>
    </row>
    <row r="39" spans="1:11" ht="14.4" customHeight="1" x14ac:dyDescent="0.25">
      <c r="A39" s="81" t="s">
        <v>146</v>
      </c>
      <c r="B39" s="82"/>
      <c r="C39" s="82"/>
      <c r="D39" s="82"/>
      <c r="E39" s="82"/>
      <c r="F39" s="83"/>
      <c r="G39" s="14" t="s">
        <v>37</v>
      </c>
      <c r="H39" s="58">
        <v>2.9729999999999999</v>
      </c>
      <c r="I39" s="10"/>
      <c r="J39" s="59">
        <f t="shared" si="4"/>
        <v>0</v>
      </c>
      <c r="K39" s="59">
        <f t="shared" si="5"/>
        <v>0</v>
      </c>
    </row>
    <row r="40" spans="1:11" ht="12" customHeight="1" x14ac:dyDescent="0.25">
      <c r="A40" s="88" t="s">
        <v>153</v>
      </c>
      <c r="B40" s="89"/>
      <c r="C40" s="89"/>
      <c r="D40" s="89"/>
      <c r="E40" s="89"/>
      <c r="F40" s="118"/>
      <c r="G40" s="105" cm="1">
        <f t="array" ref="G40">SUM(H33:H39*3)</f>
        <v>81.369</v>
      </c>
      <c r="H40" s="91"/>
      <c r="I40" s="92"/>
      <c r="J40" s="48">
        <f>SUM(J33:J39)</f>
        <v>0</v>
      </c>
      <c r="K40" s="45">
        <f>SUM(K33:K39)</f>
        <v>0</v>
      </c>
    </row>
    <row r="41" spans="1:11" s="3" customFormat="1" ht="14.25" customHeight="1" x14ac:dyDescent="0.25">
      <c r="A41" s="88" t="s">
        <v>147</v>
      </c>
      <c r="B41" s="89"/>
      <c r="C41" s="89"/>
      <c r="D41" s="89"/>
      <c r="E41" s="89"/>
      <c r="F41" s="89"/>
      <c r="G41" s="89"/>
      <c r="H41" s="89"/>
      <c r="I41" s="118"/>
      <c r="J41" s="61">
        <f>SUM(J31,J40)</f>
        <v>0</v>
      </c>
      <c r="K41" s="46">
        <f>SUM(K31,K40)</f>
        <v>0</v>
      </c>
    </row>
    <row r="42" spans="1:11" ht="16.5" customHeight="1" x14ac:dyDescent="0.25">
      <c r="A42" s="84" t="s">
        <v>46</v>
      </c>
      <c r="B42" s="84"/>
      <c r="C42" s="84"/>
      <c r="D42" s="84"/>
      <c r="E42" s="84"/>
      <c r="F42" s="84"/>
      <c r="G42" s="6"/>
      <c r="H42" s="7">
        <v>25</v>
      </c>
      <c r="I42" s="19"/>
      <c r="J42" s="62">
        <f>SUM(I42*H42)</f>
        <v>0</v>
      </c>
      <c r="K42" s="50">
        <f>SUM(J42*3)</f>
        <v>0</v>
      </c>
    </row>
    <row r="43" spans="1:11" s="24" customFormat="1" ht="14.25" customHeight="1" x14ac:dyDescent="0.3">
      <c r="A43" s="162" t="s">
        <v>98</v>
      </c>
      <c r="B43" s="162"/>
      <c r="C43" s="162"/>
      <c r="D43" s="162"/>
      <c r="E43" s="162"/>
      <c r="F43" s="162"/>
      <c r="G43" s="21"/>
      <c r="H43" s="8">
        <v>15</v>
      </c>
      <c r="I43" s="22"/>
      <c r="J43" s="63">
        <f>SUM(H43*I43)</f>
        <v>0</v>
      </c>
      <c r="K43" s="51">
        <f>SUM(J43*3)</f>
        <v>0</v>
      </c>
    </row>
    <row r="44" spans="1:11" ht="14.25" customHeight="1" x14ac:dyDescent="0.25">
      <c r="A44" s="163" t="s">
        <v>148</v>
      </c>
      <c r="B44" s="163"/>
      <c r="C44" s="163"/>
      <c r="D44" s="163"/>
      <c r="E44" s="163"/>
      <c r="F44" s="163"/>
      <c r="G44" s="163"/>
      <c r="H44" s="163"/>
      <c r="I44" s="163"/>
      <c r="J44" s="163"/>
      <c r="K44" s="52">
        <f>SUM(K41:K43)</f>
        <v>0</v>
      </c>
    </row>
    <row r="45" spans="1:11" x14ac:dyDescent="0.25">
      <c r="A45" s="169" t="s">
        <v>149</v>
      </c>
      <c r="B45" s="170"/>
      <c r="C45" s="170"/>
      <c r="D45" s="170"/>
      <c r="E45" s="170"/>
      <c r="F45" s="170"/>
      <c r="G45" s="170"/>
      <c r="H45" s="170"/>
      <c r="I45" s="170"/>
      <c r="J45" s="170"/>
      <c r="K45" s="173">
        <f>SUM(K44+'Marshall TSC'!K51+'Kalamazoo TSC'!K39)</f>
        <v>0</v>
      </c>
    </row>
    <row r="46" spans="1:11" x14ac:dyDescent="0.25">
      <c r="A46" s="171"/>
      <c r="B46" s="172"/>
      <c r="C46" s="172"/>
      <c r="D46" s="172"/>
      <c r="E46" s="172"/>
      <c r="F46" s="172"/>
      <c r="G46" s="172"/>
      <c r="H46" s="172"/>
      <c r="I46" s="172"/>
      <c r="J46" s="172"/>
      <c r="K46" s="174"/>
    </row>
    <row r="47" spans="1:11" ht="18.75" customHeight="1" x14ac:dyDescent="0.25">
      <c r="A47" s="77" t="s">
        <v>15</v>
      </c>
      <c r="B47" s="77"/>
      <c r="C47" s="77"/>
      <c r="D47" s="77"/>
      <c r="E47" s="73"/>
      <c r="F47" s="73"/>
      <c r="G47" s="73"/>
      <c r="H47" s="73"/>
      <c r="I47" s="73"/>
      <c r="J47" s="73"/>
      <c r="K47" s="73"/>
    </row>
    <row r="48" spans="1:11" x14ac:dyDescent="0.25">
      <c r="A48" s="72" t="s">
        <v>14</v>
      </c>
      <c r="B48" s="72"/>
      <c r="C48" s="72"/>
      <c r="D48" s="72"/>
      <c r="E48" s="73"/>
      <c r="F48" s="73"/>
      <c r="G48" s="73"/>
      <c r="H48" s="73"/>
      <c r="I48" s="73"/>
      <c r="J48" s="73"/>
      <c r="K48" s="73"/>
    </row>
    <row r="49" spans="1:11" x14ac:dyDescent="0.25">
      <c r="A49" s="72" t="s">
        <v>0</v>
      </c>
      <c r="B49" s="72"/>
      <c r="C49" s="72"/>
      <c r="D49" s="72"/>
      <c r="E49" s="73"/>
      <c r="F49" s="73"/>
      <c r="G49" s="73"/>
      <c r="H49" s="73"/>
      <c r="I49" s="73"/>
      <c r="J49" s="73"/>
      <c r="K49" s="73"/>
    </row>
    <row r="50" spans="1:11" x14ac:dyDescent="0.25">
      <c r="A50" s="72" t="s">
        <v>1</v>
      </c>
      <c r="B50" s="72"/>
      <c r="C50" s="72"/>
      <c r="D50" s="72"/>
      <c r="E50" s="73"/>
      <c r="F50" s="73"/>
      <c r="G50" s="73"/>
      <c r="H50" s="73"/>
      <c r="I50" s="73"/>
      <c r="J50" s="73"/>
      <c r="K50" s="73"/>
    </row>
    <row r="51" spans="1:11" ht="24" customHeight="1" x14ac:dyDescent="0.25">
      <c r="A51" s="161" t="s">
        <v>161</v>
      </c>
      <c r="B51" s="161"/>
      <c r="C51" s="161"/>
      <c r="D51" s="161"/>
      <c r="E51" s="161"/>
      <c r="F51" s="161"/>
      <c r="G51" s="161"/>
      <c r="H51" s="161"/>
      <c r="I51" s="161"/>
      <c r="J51" s="161"/>
      <c r="K51" s="161"/>
    </row>
  </sheetData>
  <sheetProtection insertRows="0" deleteRows="0" selectLockedCells="1"/>
  <mergeCells count="68">
    <mergeCell ref="A5:B5"/>
    <mergeCell ref="C5:K5"/>
    <mergeCell ref="A1:K1"/>
    <mergeCell ref="A2:K2"/>
    <mergeCell ref="A3:C3"/>
    <mergeCell ref="A4:B4"/>
    <mergeCell ref="C4:K4"/>
    <mergeCell ref="A12:F12"/>
    <mergeCell ref="G12:K12"/>
    <mergeCell ref="A6:B6"/>
    <mergeCell ref="C6:K6"/>
    <mergeCell ref="A7:B7"/>
    <mergeCell ref="C7:K7"/>
    <mergeCell ref="A8:B8"/>
    <mergeCell ref="C8:K8"/>
    <mergeCell ref="A9:B9"/>
    <mergeCell ref="C9:K9"/>
    <mergeCell ref="A10:B10"/>
    <mergeCell ref="C10:K10"/>
    <mergeCell ref="A11:K11"/>
    <mergeCell ref="A21:F21"/>
    <mergeCell ref="A13:F13"/>
    <mergeCell ref="G13:K13"/>
    <mergeCell ref="A14:F14"/>
    <mergeCell ref="G14:K14"/>
    <mergeCell ref="A15:F15"/>
    <mergeCell ref="G15:K15"/>
    <mergeCell ref="A16:K16"/>
    <mergeCell ref="A17:F17"/>
    <mergeCell ref="A18:K18"/>
    <mergeCell ref="A19:F19"/>
    <mergeCell ref="A20:F20"/>
    <mergeCell ref="A35:F35"/>
    <mergeCell ref="A36:F36"/>
    <mergeCell ref="A31:F31"/>
    <mergeCell ref="G40:I40"/>
    <mergeCell ref="A22:F22"/>
    <mergeCell ref="A23:F23"/>
    <mergeCell ref="A24:F24"/>
    <mergeCell ref="A47:D47"/>
    <mergeCell ref="E47:K47"/>
    <mergeCell ref="A25:F25"/>
    <mergeCell ref="A37:F37"/>
    <mergeCell ref="A38:F38"/>
    <mergeCell ref="A39:F39"/>
    <mergeCell ref="A26:F26"/>
    <mergeCell ref="A27:F27"/>
    <mergeCell ref="A28:F28"/>
    <mergeCell ref="A29:F29"/>
    <mergeCell ref="A30:F30"/>
    <mergeCell ref="A40:F40"/>
    <mergeCell ref="G31:I31"/>
    <mergeCell ref="A32:K32"/>
    <mergeCell ref="A33:F33"/>
    <mergeCell ref="A34:F34"/>
    <mergeCell ref="A41:I41"/>
    <mergeCell ref="A42:F42"/>
    <mergeCell ref="A43:F43"/>
    <mergeCell ref="A44:J44"/>
    <mergeCell ref="A45:J46"/>
    <mergeCell ref="K45:K46"/>
    <mergeCell ref="A51:K51"/>
    <mergeCell ref="A48:D48"/>
    <mergeCell ref="E48:K48"/>
    <mergeCell ref="A49:D49"/>
    <mergeCell ref="E49:K49"/>
    <mergeCell ref="A50:D50"/>
    <mergeCell ref="E50:K50"/>
  </mergeCells>
  <pageMargins left="0.7" right="0.7" top="0.10968660968660969" bottom="3.1339031339031341E-2" header="0.15669515669515668" footer="0.3"/>
  <pageSetup scale="83"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29"/>
  <sheetViews>
    <sheetView showGridLines="0" view="pageLayout" topLeftCell="A17" zoomScale="96" zoomScaleNormal="100" zoomScalePageLayoutView="96" workbookViewId="0">
      <selection activeCell="B31" sqref="B31"/>
    </sheetView>
  </sheetViews>
  <sheetFormatPr defaultColWidth="9.109375" defaultRowHeight="14.4" x14ac:dyDescent="0.3"/>
  <cols>
    <col min="1" max="1" width="20.44140625" style="64" customWidth="1"/>
    <col min="2" max="2" width="20.5546875" style="64" customWidth="1"/>
    <col min="3" max="3" width="21.44140625" style="64" customWidth="1"/>
    <col min="4" max="4" width="20.5546875" style="64" customWidth="1"/>
    <col min="5" max="16384" width="9.109375" style="64"/>
  </cols>
  <sheetData>
    <row r="1" spans="1:4" x14ac:dyDescent="0.3">
      <c r="A1" s="166" t="s">
        <v>10</v>
      </c>
      <c r="B1" s="166"/>
      <c r="C1" s="166"/>
      <c r="D1" s="166"/>
    </row>
    <row r="2" spans="1:4" ht="29.25" customHeight="1" x14ac:dyDescent="0.3">
      <c r="A2" s="164" t="s">
        <v>17</v>
      </c>
      <c r="B2" s="164"/>
      <c r="C2" s="164"/>
      <c r="D2" s="164"/>
    </row>
    <row r="3" spans="1:4" ht="46.2" customHeight="1" x14ac:dyDescent="0.3">
      <c r="A3" s="168" t="s">
        <v>11</v>
      </c>
      <c r="B3" s="168"/>
      <c r="C3" s="168"/>
      <c r="D3" s="168"/>
    </row>
    <row r="4" spans="1:4" ht="10.5" customHeight="1" x14ac:dyDescent="0.3">
      <c r="A4" s="65"/>
      <c r="B4" s="65"/>
      <c r="C4" s="65"/>
      <c r="D4" s="65"/>
    </row>
    <row r="5" spans="1:4" ht="80.25" customHeight="1" x14ac:dyDescent="0.3">
      <c r="A5" s="167" t="s">
        <v>152</v>
      </c>
      <c r="B5" s="167"/>
      <c r="C5" s="167"/>
      <c r="D5" s="167"/>
    </row>
    <row r="6" spans="1:4" ht="8.25" customHeight="1" x14ac:dyDescent="0.3"/>
    <row r="7" spans="1:4" ht="48" customHeight="1" x14ac:dyDescent="0.3">
      <c r="A7" s="165" t="s">
        <v>151</v>
      </c>
      <c r="B7" s="165"/>
      <c r="C7" s="165"/>
      <c r="D7" s="165"/>
    </row>
    <row r="8" spans="1:4" ht="28.2" thickBot="1" x14ac:dyDescent="0.35">
      <c r="A8" s="66" t="s">
        <v>5</v>
      </c>
      <c r="B8" s="66" t="s">
        <v>6</v>
      </c>
      <c r="C8" s="66" t="s">
        <v>7</v>
      </c>
      <c r="D8" s="66" t="s">
        <v>8</v>
      </c>
    </row>
    <row r="9" spans="1:4" ht="21" customHeight="1" thickBot="1" x14ac:dyDescent="0.35">
      <c r="A9" s="67"/>
      <c r="B9" s="67"/>
      <c r="C9" s="67"/>
      <c r="D9" s="67"/>
    </row>
    <row r="10" spans="1:4" ht="21.6" customHeight="1" thickBot="1" x14ac:dyDescent="0.35">
      <c r="A10" s="67"/>
      <c r="B10" s="67"/>
      <c r="C10" s="67"/>
      <c r="D10" s="67"/>
    </row>
    <row r="11" spans="1:4" ht="21.6" customHeight="1" thickBot="1" x14ac:dyDescent="0.35">
      <c r="A11" s="67"/>
      <c r="B11" s="67"/>
      <c r="C11" s="67"/>
      <c r="D11" s="67"/>
    </row>
    <row r="12" spans="1:4" ht="21.6" customHeight="1" thickBot="1" x14ac:dyDescent="0.35">
      <c r="A12" s="67"/>
      <c r="B12" s="67"/>
      <c r="C12" s="67"/>
      <c r="D12" s="67"/>
    </row>
    <row r="13" spans="1:4" ht="21.6" customHeight="1" thickBot="1" x14ac:dyDescent="0.35">
      <c r="A13" s="67"/>
      <c r="B13" s="67"/>
      <c r="C13" s="67"/>
      <c r="D13" s="67"/>
    </row>
    <row r="14" spans="1:4" ht="21.6" customHeight="1" thickBot="1" x14ac:dyDescent="0.35">
      <c r="A14" s="67"/>
      <c r="B14" s="67"/>
      <c r="C14" s="67"/>
      <c r="D14" s="67"/>
    </row>
    <row r="15" spans="1:4" ht="21.6" customHeight="1" thickBot="1" x14ac:dyDescent="0.35">
      <c r="A15" s="67"/>
      <c r="B15" s="67"/>
      <c r="C15" s="67"/>
      <c r="D15" s="67"/>
    </row>
    <row r="16" spans="1:4" ht="17.399999999999999" customHeight="1" thickBot="1" x14ac:dyDescent="0.35">
      <c r="A16" s="67"/>
      <c r="B16" s="67"/>
      <c r="C16" s="67"/>
      <c r="D16" s="67"/>
    </row>
    <row r="17" spans="1:4" ht="17.399999999999999" customHeight="1" thickBot="1" x14ac:dyDescent="0.35">
      <c r="A17" s="67"/>
      <c r="B17" s="67"/>
      <c r="C17" s="67"/>
      <c r="D17" s="67"/>
    </row>
    <row r="18" spans="1:4" ht="17.399999999999999" customHeight="1" thickBot="1" x14ac:dyDescent="0.35">
      <c r="A18" s="67"/>
      <c r="B18" s="67"/>
      <c r="C18" s="67"/>
      <c r="D18" s="67"/>
    </row>
    <row r="19" spans="1:4" ht="17.399999999999999" customHeight="1" thickBot="1" x14ac:dyDescent="0.35">
      <c r="A19" s="67"/>
      <c r="B19" s="67"/>
      <c r="C19" s="67"/>
      <c r="D19" s="67"/>
    </row>
    <row r="20" spans="1:4" ht="17.399999999999999" customHeight="1" thickBot="1" x14ac:dyDescent="0.35">
      <c r="A20" s="67"/>
      <c r="B20" s="67"/>
      <c r="C20" s="67"/>
      <c r="D20" s="67"/>
    </row>
    <row r="21" spans="1:4" ht="17.399999999999999" customHeight="1" thickBot="1" x14ac:dyDescent="0.35">
      <c r="A21" s="67"/>
      <c r="B21" s="67"/>
      <c r="C21" s="67"/>
      <c r="D21" s="67"/>
    </row>
    <row r="22" spans="1:4" ht="17.399999999999999" customHeight="1" thickBot="1" x14ac:dyDescent="0.35">
      <c r="A22" s="67"/>
      <c r="B22" s="67"/>
      <c r="C22" s="67"/>
      <c r="D22" s="67"/>
    </row>
    <row r="23" spans="1:4" ht="17.399999999999999" customHeight="1" thickBot="1" x14ac:dyDescent="0.35">
      <c r="A23" s="67"/>
      <c r="B23" s="67"/>
      <c r="C23" s="67"/>
      <c r="D23" s="67"/>
    </row>
    <row r="24" spans="1:4" ht="17.399999999999999" customHeight="1" thickBot="1" x14ac:dyDescent="0.35">
      <c r="A24" s="67"/>
      <c r="B24" s="67"/>
      <c r="C24" s="67"/>
      <c r="D24" s="67"/>
    </row>
    <row r="25" spans="1:4" ht="17.399999999999999" customHeight="1" thickBot="1" x14ac:dyDescent="0.35">
      <c r="A25" s="67"/>
      <c r="B25" s="67"/>
      <c r="C25" s="67"/>
      <c r="D25" s="67"/>
    </row>
    <row r="26" spans="1:4" ht="17.399999999999999" customHeight="1" thickBot="1" x14ac:dyDescent="0.35">
      <c r="A26" s="67"/>
      <c r="B26" s="67"/>
      <c r="C26" s="67"/>
      <c r="D26" s="67"/>
    </row>
    <row r="27" spans="1:4" ht="17.399999999999999" customHeight="1" thickBot="1" x14ac:dyDescent="0.35">
      <c r="A27" s="67"/>
      <c r="B27" s="67"/>
      <c r="C27" s="67"/>
      <c r="D27" s="67"/>
    </row>
    <row r="28" spans="1:4" ht="17.399999999999999" customHeight="1" thickBot="1" x14ac:dyDescent="0.35">
      <c r="A28" s="67"/>
      <c r="B28" s="67"/>
      <c r="C28" s="67"/>
      <c r="D28" s="67"/>
    </row>
    <row r="29" spans="1:4" ht="17.399999999999999" customHeight="1" thickBot="1" x14ac:dyDescent="0.35">
      <c r="A29" s="67"/>
      <c r="B29" s="67"/>
      <c r="C29" s="67"/>
      <c r="D29" s="67"/>
    </row>
  </sheetData>
  <mergeCells count="5">
    <mergeCell ref="A2:D2"/>
    <mergeCell ref="A7:D7"/>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Kalamazoo TSC</vt:lpstr>
      <vt:lpstr>Marshall TSC</vt:lpstr>
      <vt:lpstr>CBO</vt:lpstr>
      <vt:lpstr>Equipment List</vt:lpstr>
      <vt:lpstr>CBO!Print_Area</vt:lpstr>
      <vt:lpstr>'Equipment List'!Print_Area</vt:lpstr>
      <vt:lpstr>'Kalamazoo TSC'!Print_Area</vt:lpstr>
      <vt:lpstr>'Marshall TSC'!Print_Area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2026-02-02T22:38:33Z</cp:lastPrinted>
  <dcterms:created xsi:type="dcterms:W3CDTF">2017-08-24T20:34:28Z</dcterms:created>
  <dcterms:modified xsi:type="dcterms:W3CDTF">2026-02-03T15:51:47Z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